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Sheet1!$A$10:$F$469</definedName>
    <definedName name="_xlnm.Print_Area" localSheetId="0">Sheet1!$A$1:$H$469</definedName>
  </definedNames>
  <calcPr calcId="144525"/>
</workbook>
</file>

<file path=xl/calcChain.xml><?xml version="1.0" encoding="utf-8"?>
<calcChain xmlns="http://schemas.openxmlformats.org/spreadsheetml/2006/main">
  <c r="G254" i="1" l="1"/>
  <c r="H165" i="1"/>
  <c r="H468" i="1"/>
  <c r="G467" i="1"/>
  <c r="H467" i="1" s="1"/>
  <c r="H67" i="1"/>
  <c r="H69" i="1"/>
  <c r="H76" i="1"/>
  <c r="H75" i="1"/>
  <c r="H74" i="1"/>
  <c r="H73" i="1"/>
  <c r="G431" i="1"/>
  <c r="G430" i="1" s="1"/>
  <c r="G434" i="1"/>
  <c r="G433" i="1" s="1"/>
  <c r="H435" i="1"/>
  <c r="H434" i="1" s="1"/>
  <c r="H433" i="1" s="1"/>
  <c r="H432" i="1"/>
  <c r="H431" i="1" s="1"/>
  <c r="H430" i="1" s="1"/>
  <c r="G428" i="1"/>
  <c r="H429" i="1"/>
  <c r="G424" i="1"/>
  <c r="H425" i="1"/>
  <c r="G421" i="1"/>
  <c r="H422" i="1"/>
  <c r="H413" i="1"/>
  <c r="G401" i="1"/>
  <c r="H401" i="1" s="1"/>
  <c r="H402" i="1"/>
  <c r="H410" i="1"/>
  <c r="G409" i="1"/>
  <c r="H360" i="1"/>
  <c r="H359" i="1" s="1"/>
  <c r="H358" i="1" s="1"/>
  <c r="G359" i="1"/>
  <c r="G358" i="1" s="1"/>
  <c r="F358" i="1"/>
  <c r="G379" i="1"/>
  <c r="H388" i="1"/>
  <c r="H387" i="1"/>
  <c r="H386" i="1"/>
  <c r="H385" i="1"/>
  <c r="G370" i="1"/>
  <c r="H376" i="1"/>
  <c r="H377" i="1"/>
  <c r="H378" i="1"/>
  <c r="H375" i="1"/>
  <c r="H384" i="1"/>
  <c r="H369" i="1"/>
  <c r="H368" i="1" s="1"/>
  <c r="H367" i="1" s="1"/>
  <c r="G368" i="1"/>
  <c r="G367" i="1" s="1"/>
  <c r="F368" i="1"/>
  <c r="F367" i="1" s="1"/>
  <c r="H366" i="1"/>
  <c r="H365" i="1" s="1"/>
  <c r="H364" i="1" s="1"/>
  <c r="G365" i="1"/>
  <c r="G364" i="1" s="1"/>
  <c r="F365" i="1"/>
  <c r="F364" i="1" s="1"/>
  <c r="H363" i="1"/>
  <c r="H357" i="1"/>
  <c r="H356" i="1" s="1"/>
  <c r="H355" i="1" s="1"/>
  <c r="G356" i="1"/>
  <c r="G355" i="1" s="1"/>
  <c r="F355" i="1"/>
  <c r="G353" i="1"/>
  <c r="H354" i="1"/>
  <c r="G350" i="1"/>
  <c r="G349" i="1" s="1"/>
  <c r="H351" i="1"/>
  <c r="H350" i="1" s="1"/>
  <c r="H349" i="1" s="1"/>
  <c r="H342" i="1"/>
  <c r="H348" i="1"/>
  <c r="H346" i="1" s="1"/>
  <c r="G347" i="1"/>
  <c r="H347" i="1" s="1"/>
  <c r="G346" i="1"/>
  <c r="F346" i="1"/>
  <c r="G341" i="1"/>
  <c r="G314" i="1"/>
  <c r="H334" i="1"/>
  <c r="H333" i="1" s="1"/>
  <c r="G333" i="1"/>
  <c r="F333" i="1"/>
  <c r="G305" i="1"/>
  <c r="H313" i="1"/>
  <c r="H312" i="1"/>
  <c r="H326" i="1"/>
  <c r="H325" i="1"/>
  <c r="H324" i="1"/>
  <c r="H323" i="1"/>
  <c r="H311" i="1"/>
  <c r="H310" i="1"/>
  <c r="H332" i="1"/>
  <c r="H320" i="1"/>
  <c r="G257" i="1"/>
  <c r="H257" i="1" s="1"/>
  <c r="H256" i="1" s="1"/>
  <c r="H258" i="1"/>
  <c r="F256" i="1"/>
  <c r="H297" i="1"/>
  <c r="G296" i="1"/>
  <c r="G295" i="1" s="1"/>
  <c r="F295" i="1"/>
  <c r="H294" i="1"/>
  <c r="G293" i="1"/>
  <c r="G292" i="1" s="1"/>
  <c r="F292" i="1"/>
  <c r="H288" i="1"/>
  <c r="H287" i="1" s="1"/>
  <c r="H286" i="1" s="1"/>
  <c r="G287" i="1"/>
  <c r="G286" i="1" s="1"/>
  <c r="F286" i="1"/>
  <c r="H291" i="1"/>
  <c r="G290" i="1"/>
  <c r="H290" i="1" s="1"/>
  <c r="H289" i="1" s="1"/>
  <c r="F289" i="1"/>
  <c r="H285" i="1"/>
  <c r="H284" i="1" s="1"/>
  <c r="H283" i="1" s="1"/>
  <c r="G284" i="1"/>
  <c r="G283" i="1" s="1"/>
  <c r="F283" i="1"/>
  <c r="G278" i="1"/>
  <c r="G277" i="1" s="1"/>
  <c r="H279" i="1"/>
  <c r="H278" i="1" s="1"/>
  <c r="H277" i="1" s="1"/>
  <c r="F277" i="1"/>
  <c r="G275" i="1"/>
  <c r="H276" i="1"/>
  <c r="G269" i="1"/>
  <c r="H270" i="1"/>
  <c r="H267" i="1"/>
  <c r="G266" i="1"/>
  <c r="H264" i="1"/>
  <c r="G263" i="1"/>
  <c r="G262" i="1" s="1"/>
  <c r="F262" i="1"/>
  <c r="H261" i="1"/>
  <c r="G260" i="1"/>
  <c r="H345" i="1"/>
  <c r="H343" i="1" s="1"/>
  <c r="G344" i="1"/>
  <c r="H344" i="1" s="1"/>
  <c r="G343" i="1"/>
  <c r="F343" i="1"/>
  <c r="F350" i="1"/>
  <c r="F349" i="1" s="1"/>
  <c r="H249" i="1"/>
  <c r="H247" i="1" s="1"/>
  <c r="G248" i="1"/>
  <c r="H248" i="1" s="1"/>
  <c r="G247" i="1"/>
  <c r="F247" i="1"/>
  <c r="H252" i="1"/>
  <c r="G251" i="1"/>
  <c r="H246" i="1"/>
  <c r="G245" i="1"/>
  <c r="H245" i="1" s="1"/>
  <c r="H244" i="1" s="1"/>
  <c r="F244" i="1"/>
  <c r="H243" i="1"/>
  <c r="H216" i="1"/>
  <c r="G215" i="1"/>
  <c r="H215" i="1" s="1"/>
  <c r="H237" i="1"/>
  <c r="G236" i="1"/>
  <c r="G235" i="1" s="1"/>
  <c r="F235" i="1"/>
  <c r="H231" i="1"/>
  <c r="G230" i="1"/>
  <c r="G229" i="1" s="1"/>
  <c r="F229" i="1"/>
  <c r="H228" i="1"/>
  <c r="G227" i="1"/>
  <c r="G226" i="1" s="1"/>
  <c r="F226" i="1"/>
  <c r="H255" i="1"/>
  <c r="H219" i="1"/>
  <c r="H217" i="1" s="1"/>
  <c r="G218" i="1"/>
  <c r="H218" i="1" s="1"/>
  <c r="G217" i="1"/>
  <c r="F217" i="1"/>
  <c r="H240" i="1"/>
  <c r="G239" i="1"/>
  <c r="H239" i="1" s="1"/>
  <c r="H238" i="1" s="1"/>
  <c r="F238" i="1"/>
  <c r="H234" i="1"/>
  <c r="G233" i="1"/>
  <c r="G232" i="1" s="1"/>
  <c r="F232" i="1"/>
  <c r="G224" i="1"/>
  <c r="G223" i="1" s="1"/>
  <c r="H225" i="1"/>
  <c r="F223" i="1"/>
  <c r="H222" i="1"/>
  <c r="H211" i="1"/>
  <c r="H212" i="1"/>
  <c r="H210" i="1"/>
  <c r="G207" i="1"/>
  <c r="H204" i="1"/>
  <c r="H205" i="1"/>
  <c r="H206" i="1"/>
  <c r="H208" i="1"/>
  <c r="H102" i="1"/>
  <c r="H103" i="1"/>
  <c r="H106" i="1"/>
  <c r="H104" i="1"/>
  <c r="G105" i="1"/>
  <c r="H109" i="1"/>
  <c r="H110" i="1"/>
  <c r="H108" i="1"/>
  <c r="H115" i="1"/>
  <c r="H124" i="1"/>
  <c r="G123" i="1"/>
  <c r="H123" i="1" s="1"/>
  <c r="H122" i="1"/>
  <c r="G121" i="1"/>
  <c r="H121" i="1" s="1"/>
  <c r="G119" i="1"/>
  <c r="H119" i="1" s="1"/>
  <c r="H120" i="1"/>
  <c r="H293" i="1" l="1"/>
  <c r="H292" i="1" s="1"/>
  <c r="H227" i="1"/>
  <c r="H226" i="1" s="1"/>
  <c r="H296" i="1"/>
  <c r="H295" i="1" s="1"/>
  <c r="G256" i="1"/>
  <c r="G289" i="1"/>
  <c r="H263" i="1"/>
  <c r="H262" i="1" s="1"/>
  <c r="H236" i="1"/>
  <c r="H235" i="1" s="1"/>
  <c r="G244" i="1"/>
  <c r="H230" i="1"/>
  <c r="H229" i="1" s="1"/>
  <c r="G238" i="1"/>
  <c r="H233" i="1"/>
  <c r="H232" i="1" s="1"/>
  <c r="H224" i="1"/>
  <c r="H223" i="1" s="1"/>
  <c r="H456" i="1"/>
  <c r="G455" i="1"/>
  <c r="H455" i="1" s="1"/>
  <c r="G451" i="1"/>
  <c r="G453" i="1"/>
  <c r="H453" i="1" s="1"/>
  <c r="H452" i="1"/>
  <c r="G449" i="1"/>
  <c r="H449" i="1" s="1"/>
  <c r="H444" i="1"/>
  <c r="H445" i="1"/>
  <c r="H446" i="1"/>
  <c r="H447" i="1"/>
  <c r="H448" i="1"/>
  <c r="H450" i="1"/>
  <c r="H443" i="1"/>
  <c r="G189" i="1"/>
  <c r="H190" i="1"/>
  <c r="H188" i="1" s="1"/>
  <c r="G188" i="1"/>
  <c r="F188" i="1"/>
  <c r="H198" i="1"/>
  <c r="H197" i="1"/>
  <c r="H196" i="1"/>
  <c r="G200" i="1"/>
  <c r="G199" i="1" s="1"/>
  <c r="H201" i="1"/>
  <c r="H200" i="1" s="1"/>
  <c r="H199" i="1" s="1"/>
  <c r="F199" i="1"/>
  <c r="H194" i="1"/>
  <c r="H195" i="1"/>
  <c r="H193" i="1"/>
  <c r="H178" i="1"/>
  <c r="H181" i="1"/>
  <c r="G180" i="1"/>
  <c r="G179" i="1" s="1"/>
  <c r="H168" i="1"/>
  <c r="H151" i="1"/>
  <c r="H150" i="1"/>
  <c r="H160" i="1"/>
  <c r="H162" i="1"/>
  <c r="H157" i="1"/>
  <c r="H156" i="1" s="1"/>
  <c r="H155" i="1" s="1"/>
  <c r="H133" i="1"/>
  <c r="H132" i="1"/>
  <c r="H131" i="1"/>
  <c r="H130" i="1"/>
  <c r="H95" i="1"/>
  <c r="H63" i="1"/>
  <c r="H64" i="1"/>
  <c r="H62" i="1"/>
  <c r="H92" i="1"/>
  <c r="H91" i="1"/>
  <c r="G82" i="1"/>
  <c r="H84" i="1"/>
  <c r="H85" i="1"/>
  <c r="H86" i="1"/>
  <c r="H83" i="1"/>
  <c r="H80" i="1"/>
  <c r="H81" i="1"/>
  <c r="H79" i="1"/>
  <c r="H90" i="1"/>
  <c r="H56" i="1"/>
  <c r="H55" i="1" s="1"/>
  <c r="G55" i="1"/>
  <c r="F55" i="1"/>
  <c r="H41" i="1"/>
  <c r="H42" i="1"/>
  <c r="H43" i="1"/>
  <c r="H38" i="1"/>
  <c r="H37" i="1"/>
  <c r="G31" i="1"/>
  <c r="G30" i="1" s="1"/>
  <c r="H33" i="1"/>
  <c r="H34" i="1"/>
  <c r="H35" i="1"/>
  <c r="H36" i="1"/>
  <c r="H32" i="1"/>
  <c r="H27" i="1"/>
  <c r="H28" i="1"/>
  <c r="H24" i="1"/>
  <c r="H25" i="1"/>
  <c r="H26" i="1"/>
  <c r="H23" i="1"/>
  <c r="H20" i="1"/>
  <c r="H15" i="1"/>
  <c r="H16" i="1"/>
  <c r="H17" i="1"/>
  <c r="H18" i="1"/>
  <c r="H19" i="1"/>
  <c r="H466" i="1"/>
  <c r="H464" i="1"/>
  <c r="H463" i="1" s="1"/>
  <c r="H458" i="1"/>
  <c r="H457" i="1" s="1"/>
  <c r="H440" i="1"/>
  <c r="H439" i="1" s="1"/>
  <c r="H437" i="1"/>
  <c r="H436" i="1" s="1"/>
  <c r="H428" i="1"/>
  <c r="H427" i="1" s="1"/>
  <c r="H424" i="1"/>
  <c r="H423" i="1" s="1"/>
  <c r="H421" i="1"/>
  <c r="H420" i="1" s="1"/>
  <c r="H418" i="1"/>
  <c r="H417" i="1" s="1"/>
  <c r="H415" i="1"/>
  <c r="H414" i="1" s="1"/>
  <c r="H412" i="1"/>
  <c r="H411" i="1" s="1"/>
  <c r="H409" i="1"/>
  <c r="H408" i="1" s="1"/>
  <c r="H406" i="1"/>
  <c r="H403" i="1"/>
  <c r="H400" i="1"/>
  <c r="H398" i="1"/>
  <c r="H396" i="1"/>
  <c r="H394" i="1"/>
  <c r="H393" i="1" s="1"/>
  <c r="H389" i="1"/>
  <c r="H381" i="1"/>
  <c r="H379" i="1" s="1"/>
  <c r="H371" i="1"/>
  <c r="H370" i="1" s="1"/>
  <c r="K380" i="1" s="1"/>
  <c r="H362" i="1"/>
  <c r="H361" i="1" s="1"/>
  <c r="H353" i="1"/>
  <c r="H352" i="1" s="1"/>
  <c r="L349" i="1" s="1"/>
  <c r="H341" i="1"/>
  <c r="H340" i="1" s="1"/>
  <c r="L344" i="1" s="1"/>
  <c r="H336" i="1"/>
  <c r="H335" i="1" s="1"/>
  <c r="H328" i="1"/>
  <c r="H327" i="1" s="1"/>
  <c r="H316" i="1"/>
  <c r="H315" i="1" s="1"/>
  <c r="H314" i="1" s="1"/>
  <c r="H306" i="1"/>
  <c r="H305" i="1" s="1"/>
  <c r="H303" i="1"/>
  <c r="H301" i="1"/>
  <c r="H299" i="1"/>
  <c r="H298" i="1" s="1"/>
  <c r="H281" i="1"/>
  <c r="H280" i="1" s="1"/>
  <c r="H275" i="1"/>
  <c r="H274" i="1" s="1"/>
  <c r="H272" i="1"/>
  <c r="H271" i="1" s="1"/>
  <c r="H269" i="1"/>
  <c r="H268" i="1" s="1"/>
  <c r="H266" i="1"/>
  <c r="H265" i="1" s="1"/>
  <c r="H260" i="1"/>
  <c r="H259" i="1" s="1"/>
  <c r="H251" i="1"/>
  <c r="H250" i="1" s="1"/>
  <c r="H242" i="1"/>
  <c r="H241" i="1" s="1"/>
  <c r="H214" i="1"/>
  <c r="H185" i="1"/>
  <c r="H183" i="1"/>
  <c r="H182" i="1" s="1"/>
  <c r="H173" i="1"/>
  <c r="H172" i="1" s="1"/>
  <c r="H170" i="1"/>
  <c r="H169" i="1" s="1"/>
  <c r="H164" i="1"/>
  <c r="H163" i="1" s="1"/>
  <c r="H152" i="1"/>
  <c r="H147" i="1"/>
  <c r="H146" i="1" s="1"/>
  <c r="H143" i="1"/>
  <c r="H141" i="1" s="1"/>
  <c r="H138" i="1"/>
  <c r="H136" i="1"/>
  <c r="H134" i="1"/>
  <c r="H127" i="1"/>
  <c r="H116" i="1"/>
  <c r="H112" i="1"/>
  <c r="H97" i="1"/>
  <c r="H96" i="1" s="1"/>
  <c r="H70" i="1"/>
  <c r="H66" i="1"/>
  <c r="H57" i="1"/>
  <c r="H52" i="1"/>
  <c r="H51" i="1" s="1"/>
  <c r="H47" i="1"/>
  <c r="H46" i="1" s="1"/>
  <c r="H44" i="1"/>
  <c r="G466" i="1"/>
  <c r="G463" i="1"/>
  <c r="G457" i="1"/>
  <c r="G440" i="1"/>
  <c r="G439" i="1" s="1"/>
  <c r="G436" i="1"/>
  <c r="G427" i="1"/>
  <c r="G423" i="1"/>
  <c r="G420" i="1"/>
  <c r="G417" i="1"/>
  <c r="G414" i="1"/>
  <c r="G412" i="1"/>
  <c r="G411" i="1" s="1"/>
  <c r="G408" i="1"/>
  <c r="G406" i="1"/>
  <c r="G403" i="1"/>
  <c r="G400" i="1"/>
  <c r="G398" i="1"/>
  <c r="G396" i="1"/>
  <c r="G393" i="1"/>
  <c r="G389" i="1"/>
  <c r="G362" i="1"/>
  <c r="G361" i="1" s="1"/>
  <c r="G352" i="1"/>
  <c r="K349" i="1" s="1"/>
  <c r="G340" i="1"/>
  <c r="K344" i="1" s="1"/>
  <c r="G335" i="1"/>
  <c r="G327" i="1"/>
  <c r="K305" i="1" s="1"/>
  <c r="G303" i="1"/>
  <c r="G301" i="1"/>
  <c r="G298" i="1"/>
  <c r="G280" i="1"/>
  <c r="G274" i="1"/>
  <c r="G271" i="1"/>
  <c r="G268" i="1"/>
  <c r="G265" i="1"/>
  <c r="G259" i="1"/>
  <c r="G250" i="1"/>
  <c r="G242" i="1"/>
  <c r="G241" i="1" s="1"/>
  <c r="G221" i="1"/>
  <c r="G220" i="1" s="1"/>
  <c r="G214" i="1"/>
  <c r="G203" i="1"/>
  <c r="G202" i="1" s="1"/>
  <c r="G192" i="1"/>
  <c r="G191" i="1" s="1"/>
  <c r="G185" i="1"/>
  <c r="G183" i="1"/>
  <c r="G182" i="1" s="1"/>
  <c r="G177" i="1"/>
  <c r="G176" i="1" s="1"/>
  <c r="G173" i="1"/>
  <c r="G172" i="1" s="1"/>
  <c r="G170" i="1"/>
  <c r="G169" i="1" s="1"/>
  <c r="G167" i="1"/>
  <c r="G166" i="1" s="1"/>
  <c r="G164" i="1"/>
  <c r="G163" i="1" s="1"/>
  <c r="G159" i="1"/>
  <c r="G158" i="1" s="1"/>
  <c r="G156" i="1"/>
  <c r="G155" i="1" s="1"/>
  <c r="G152" i="1"/>
  <c r="G149" i="1"/>
  <c r="G146" i="1"/>
  <c r="G143" i="1"/>
  <c r="G141" i="1" s="1"/>
  <c r="G138" i="1"/>
  <c r="G136" i="1"/>
  <c r="G134" i="1"/>
  <c r="G127" i="1"/>
  <c r="G126" i="1" s="1"/>
  <c r="G112" i="1"/>
  <c r="G111" i="1" s="1"/>
  <c r="G101" i="1"/>
  <c r="G100" i="1" s="1"/>
  <c r="G97" i="1"/>
  <c r="G96" i="1" s="1"/>
  <c r="G93" i="1"/>
  <c r="G89" i="1"/>
  <c r="G78" i="1"/>
  <c r="G70" i="1"/>
  <c r="G66" i="1"/>
  <c r="G61" i="1"/>
  <c r="G60" i="1" s="1"/>
  <c r="G57" i="1"/>
  <c r="G52" i="1"/>
  <c r="G51" i="1" s="1"/>
  <c r="G47" i="1"/>
  <c r="G46" i="1" s="1"/>
  <c r="G44" i="1"/>
  <c r="G40" i="1"/>
  <c r="G39" i="1" s="1"/>
  <c r="G22" i="1"/>
  <c r="G21" i="1" s="1"/>
  <c r="G14" i="1"/>
  <c r="G13" i="1" s="1"/>
  <c r="F281" i="1"/>
  <c r="F280" i="1" s="1"/>
  <c r="F272" i="1"/>
  <c r="F271" i="1" s="1"/>
  <c r="F94" i="1"/>
  <c r="F93" i="1" s="1"/>
  <c r="F389" i="1"/>
  <c r="F398" i="1"/>
  <c r="F440" i="1"/>
  <c r="F439" i="1" s="1"/>
  <c r="F185" i="1"/>
  <c r="F82" i="1"/>
  <c r="F78" i="1"/>
  <c r="F458" i="1"/>
  <c r="F406" i="1"/>
  <c r="F403" i="1"/>
  <c r="F421" i="1"/>
  <c r="F424" i="1"/>
  <c r="F423" i="1" s="1"/>
  <c r="F396" i="1"/>
  <c r="F177" i="1"/>
  <c r="F176" i="1" s="1"/>
  <c r="F167" i="1"/>
  <c r="F166" i="1" s="1"/>
  <c r="G175" i="1" l="1"/>
  <c r="K306" i="1"/>
  <c r="K245" i="1"/>
  <c r="K403" i="1"/>
  <c r="J189" i="1"/>
  <c r="H65" i="1"/>
  <c r="G65" i="1"/>
  <c r="H392" i="1"/>
  <c r="H426" i="1"/>
  <c r="G392" i="1"/>
  <c r="G426" i="1"/>
  <c r="G339" i="1"/>
  <c r="H339" i="1"/>
  <c r="H93" i="1"/>
  <c r="H189" i="1"/>
  <c r="G99" i="1"/>
  <c r="G253" i="1"/>
  <c r="G213" i="1" s="1"/>
  <c r="H61" i="1"/>
  <c r="H60" i="1" s="1"/>
  <c r="H82" i="1"/>
  <c r="H180" i="1"/>
  <c r="H179" i="1" s="1"/>
  <c r="G29" i="1"/>
  <c r="G442" i="1"/>
  <c r="H126" i="1"/>
  <c r="H125" i="1" s="1"/>
  <c r="H111" i="1"/>
  <c r="H167" i="1"/>
  <c r="H166" i="1" s="1"/>
  <c r="H94" i="1"/>
  <c r="H451" i="1"/>
  <c r="H442" i="1" s="1"/>
  <c r="H177" i="1"/>
  <c r="H176" i="1" s="1"/>
  <c r="J177" i="1" s="1"/>
  <c r="H78" i="1"/>
  <c r="G77" i="1"/>
  <c r="H31" i="1"/>
  <c r="H30" i="1" s="1"/>
  <c r="H22" i="1"/>
  <c r="G145" i="1"/>
  <c r="G140" i="1" s="1"/>
  <c r="G125" i="1"/>
  <c r="H380" i="1"/>
  <c r="F77" i="1"/>
  <c r="F400" i="1"/>
  <c r="F420" i="1"/>
  <c r="H77" i="1" l="1"/>
  <c r="G59" i="1"/>
  <c r="G12" i="1" s="1"/>
  <c r="G11" i="1" s="1"/>
  <c r="H21" i="1"/>
  <c r="F409" i="1"/>
  <c r="F408" i="1" s="1"/>
  <c r="F105" i="1"/>
  <c r="H105" i="1" s="1"/>
  <c r="F89" i="1"/>
  <c r="H89" i="1" s="1"/>
  <c r="F31" i="1"/>
  <c r="F22" i="1"/>
  <c r="F14" i="1"/>
  <c r="H14" i="1" s="1"/>
  <c r="H13" i="1" s="1"/>
  <c r="H59" i="1" l="1"/>
  <c r="G469" i="1"/>
  <c r="F116" i="1"/>
  <c r="F112" i="1"/>
  <c r="F111" i="1" l="1"/>
  <c r="F381" i="1" l="1"/>
  <c r="F380" i="1" s="1"/>
  <c r="F379" i="1" l="1"/>
  <c r="F136" i="1"/>
  <c r="F134" i="1"/>
  <c r="F66" i="1" l="1"/>
  <c r="F61" i="1"/>
  <c r="F52" i="1"/>
  <c r="F47" i="1"/>
  <c r="F46" i="1" s="1"/>
  <c r="F30" i="1"/>
  <c r="F21" i="1"/>
  <c r="F242" i="1"/>
  <c r="F13" i="1" l="1"/>
  <c r="F362" i="1"/>
  <c r="F361" i="1" s="1"/>
  <c r="F275" i="1"/>
  <c r="F274" i="1" s="1"/>
  <c r="F269" i="1"/>
  <c r="F268" i="1" s="1"/>
  <c r="F57" i="1"/>
  <c r="F161" i="1"/>
  <c r="H161" i="1" s="1"/>
  <c r="F301" i="1"/>
  <c r="F303" i="1"/>
  <c r="F306" i="1"/>
  <c r="F305" i="1" s="1"/>
  <c r="F251" i="1"/>
  <c r="F127" i="1" l="1"/>
  <c r="F126" i="1" s="1"/>
  <c r="F51" i="1"/>
  <c r="F60" i="1"/>
  <c r="F214" i="1"/>
  <c r="F254" i="1"/>
  <c r="H254" i="1" s="1"/>
  <c r="H253" i="1" s="1"/>
  <c r="F241" i="1"/>
  <c r="F328" i="1"/>
  <c r="F327" i="1" s="1"/>
  <c r="F336" i="1"/>
  <c r="F335" i="1" s="1"/>
  <c r="F394" i="1"/>
  <c r="F393" i="1" s="1"/>
  <c r="F415" i="1"/>
  <c r="F414" i="1" s="1"/>
  <c r="F418" i="1"/>
  <c r="F417" i="1" s="1"/>
  <c r="F412" i="1"/>
  <c r="F411" i="1" s="1"/>
  <c r="F203" i="1"/>
  <c r="H203" i="1" s="1"/>
  <c r="F207" i="1"/>
  <c r="H207" i="1" s="1"/>
  <c r="F70" i="1"/>
  <c r="F65" i="1" s="1"/>
  <c r="F464" i="1"/>
  <c r="F463" i="1" s="1"/>
  <c r="F101" i="1"/>
  <c r="F40" i="1"/>
  <c r="H40" i="1" s="1"/>
  <c r="H39" i="1" s="1"/>
  <c r="H29" i="1" s="1"/>
  <c r="F44" i="1"/>
  <c r="F97" i="1"/>
  <c r="F96" i="1" s="1"/>
  <c r="F138" i="1"/>
  <c r="F143" i="1"/>
  <c r="F141" i="1" s="1"/>
  <c r="F147" i="1"/>
  <c r="F146" i="1" s="1"/>
  <c r="F149" i="1"/>
  <c r="H149" i="1" s="1"/>
  <c r="H145" i="1" s="1"/>
  <c r="F152" i="1"/>
  <c r="F156" i="1"/>
  <c r="F155" i="1" s="1"/>
  <c r="F159" i="1"/>
  <c r="F164" i="1"/>
  <c r="F163" i="1" s="1"/>
  <c r="F170" i="1"/>
  <c r="F173" i="1"/>
  <c r="F172" i="1" s="1"/>
  <c r="F179" i="1"/>
  <c r="F192" i="1"/>
  <c r="F183" i="1"/>
  <c r="F182" i="1" s="1"/>
  <c r="F221" i="1"/>
  <c r="F250" i="1"/>
  <c r="F260" i="1"/>
  <c r="F259" i="1" s="1"/>
  <c r="F266" i="1"/>
  <c r="F265" i="1" s="1"/>
  <c r="F299" i="1"/>
  <c r="F298" i="1" s="1"/>
  <c r="F316" i="1"/>
  <c r="F315" i="1" s="1"/>
  <c r="F314" i="1" s="1"/>
  <c r="F341" i="1"/>
  <c r="F340" i="1" s="1"/>
  <c r="F353" i="1"/>
  <c r="F352" i="1" s="1"/>
  <c r="F371" i="1"/>
  <c r="F370" i="1" s="1"/>
  <c r="F428" i="1"/>
  <c r="F427" i="1" s="1"/>
  <c r="F437" i="1"/>
  <c r="F436" i="1" s="1"/>
  <c r="F457" i="1"/>
  <c r="F466" i="1"/>
  <c r="F175" i="1" l="1"/>
  <c r="F145" i="1"/>
  <c r="F442" i="1"/>
  <c r="I442" i="1" s="1"/>
  <c r="J442" i="1" s="1"/>
  <c r="H202" i="1"/>
  <c r="F220" i="1"/>
  <c r="H221" i="1"/>
  <c r="H220" i="1" s="1"/>
  <c r="F100" i="1"/>
  <c r="F99" i="1" s="1"/>
  <c r="H101" i="1"/>
  <c r="H100" i="1" s="1"/>
  <c r="H99" i="1" s="1"/>
  <c r="H12" i="1" s="1"/>
  <c r="H11" i="1" s="1"/>
  <c r="F191" i="1"/>
  <c r="H192" i="1"/>
  <c r="H191" i="1" s="1"/>
  <c r="F158" i="1"/>
  <c r="H159" i="1"/>
  <c r="H158" i="1" s="1"/>
  <c r="H140" i="1" s="1"/>
  <c r="F392" i="1"/>
  <c r="F426" i="1"/>
  <c r="F339" i="1"/>
  <c r="F125" i="1"/>
  <c r="F202" i="1"/>
  <c r="F39" i="1"/>
  <c r="F29" i="1" s="1"/>
  <c r="F169" i="1"/>
  <c r="F253" i="1"/>
  <c r="H175" i="1" l="1"/>
  <c r="H469" i="1" s="1"/>
  <c r="H473" i="1" s="1"/>
  <c r="H213" i="1"/>
  <c r="J238" i="1"/>
  <c r="F140" i="1"/>
  <c r="F213" i="1"/>
  <c r="F59" i="1"/>
  <c r="F12" i="1" s="1"/>
  <c r="F11" i="1" l="1"/>
  <c r="F469" i="1" s="1"/>
  <c r="F473" i="1" l="1"/>
</calcChain>
</file>

<file path=xl/sharedStrings.xml><?xml version="1.0" encoding="utf-8"?>
<sst xmlns="http://schemas.openxmlformats.org/spreadsheetml/2006/main" count="1594" uniqueCount="327">
  <si>
    <t>Иные дотации</t>
  </si>
  <si>
    <t>Иные межбюджетные трансферты</t>
  </si>
  <si>
    <t>0000079502</t>
  </si>
  <si>
    <t>0409</t>
  </si>
  <si>
    <t>0000051609</t>
  </si>
  <si>
    <t>0104</t>
  </si>
  <si>
    <t>1102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</si>
  <si>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</si>
  <si>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</si>
  <si>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</si>
  <si>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</si>
  <si>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</si>
  <si>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</si>
  <si>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</si>
  <si>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</si>
  <si>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</si>
  <si>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</si>
  <si>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</si>
  <si>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</si>
  <si>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</si>
  <si>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</si>
  <si>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</si>
  <si>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0000079219</t>
  </si>
  <si>
    <t>0000044299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</si>
  <si>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</si>
  <si>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</si>
  <si>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</si>
  <si>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</si>
  <si>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</si>
  <si>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</si>
  <si>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</si>
  <si>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</si>
  <si>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</si>
  <si>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</si>
  <si>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</si>
  <si>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</si>
  <si>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</si>
  <si>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</si>
  <si>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</si>
  <si>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</si>
  <si>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</si>
  <si>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</si>
  <si>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</si>
  <si>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</si>
  <si>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</si>
  <si>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</si>
  <si>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</si>
  <si>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</si>
  <si>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</si>
  <si>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</si>
  <si>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</si>
  <si>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</si>
  <si>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</si>
  <si>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</si>
  <si>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</si>
  <si>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</si>
  <si>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</si>
  <si>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</si>
  <si>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</si>
  <si>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</si>
  <si>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</si>
  <si>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</si>
  <si>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</si>
  <si>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</si>
  <si>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</si>
  <si>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</si>
  <si>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</si>
  <si>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</si>
  <si>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</si>
  <si>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</si>
  <si>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</si>
  <si>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0412</t>
  </si>
  <si>
    <t>0709</t>
  </si>
  <si>
    <t>323</t>
  </si>
  <si>
    <t>611</t>
  </si>
  <si>
    <t>100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</si>
  <si>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</si>
  <si>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</si>
  <si>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</si>
  <si>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</si>
  <si>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</si>
  <si>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</si>
  <si>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</si>
  <si>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</si>
  <si>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</si>
  <si>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</si>
  <si>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</si>
  <si>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</si>
  <si>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</si>
  <si>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</si>
  <si>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</si>
  <si>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</si>
  <si>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</si>
  <si>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</si>
  <si>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</si>
  <si>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</si>
  <si>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120</t>
  </si>
  <si>
    <t>0103</t>
  </si>
  <si>
    <t>0000079529</t>
  </si>
  <si>
    <t>122</t>
  </si>
  <si>
    <t>0000049101</t>
  </si>
  <si>
    <t>0000079207</t>
  </si>
  <si>
    <t>Расходы - всего</t>
  </si>
  <si>
    <t>9600</t>
  </si>
  <si>
    <t>Межбюджетные трансферты</t>
  </si>
  <si>
    <t>0707</t>
  </si>
  <si>
    <t>321</t>
  </si>
  <si>
    <t>1004</t>
  </si>
  <si>
    <t>0000044099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</si>
  <si>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</si>
  <si>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</si>
  <si>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</si>
  <si>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</si>
  <si>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</si>
  <si>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</si>
  <si>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</si>
  <si>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</si>
  <si>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</si>
  <si>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</si>
  <si>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</si>
  <si>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800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</si>
  <si>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</si>
  <si>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</si>
  <si>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</si>
  <si>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</si>
  <si>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</si>
  <si>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</si>
  <si>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</si>
  <si>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</si>
  <si>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</si>
  <si>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</si>
  <si>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</si>
  <si>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</si>
  <si>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</si>
  <si>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</si>
  <si>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</si>
  <si>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</si>
  <si>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</si>
  <si>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</si>
  <si>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</si>
  <si>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</si>
  <si>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</si>
  <si>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</si>
  <si>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</si>
  <si>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</si>
  <si>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</si>
  <si>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</si>
  <si>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</si>
  <si>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</si>
  <si>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</si>
  <si>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</si>
  <si>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</si>
  <si>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</si>
  <si>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</si>
  <si>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Другие общегосударственные вопросы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</si>
  <si>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</si>
  <si>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</si>
  <si>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</si>
  <si>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</si>
  <si>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0111</t>
  </si>
  <si>
    <t>Резервный фонд администрации</t>
  </si>
  <si>
    <t>Другие вопросы в области ЖКХ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</si>
  <si>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</si>
  <si>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</si>
  <si>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</si>
  <si>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</si>
  <si>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</si>
  <si>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</si>
  <si>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</si>
  <si>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</si>
  <si>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</si>
  <si>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</si>
  <si>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</si>
  <si>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</si>
  <si>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</si>
  <si>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</si>
  <si>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</si>
  <si>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Культура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</si>
  <si>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</si>
  <si>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</si>
  <si>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</si>
  <si>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</si>
  <si>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05</t>
  </si>
  <si>
    <t>0703</t>
  </si>
  <si>
    <t>Администрирование государственного полномочия по организации деятельности по опеке и попечительству</t>
  </si>
  <si>
    <t xml:space="preserve">Учебно-методические кабинеты, ценртрализованные бухгалтерии </t>
  </si>
  <si>
    <t>10</t>
  </si>
  <si>
    <t>11</t>
  </si>
  <si>
    <t>14</t>
  </si>
  <si>
    <t>0000079530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</si>
  <si>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</si>
  <si>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</si>
  <si>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</si>
  <si>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</si>
  <si>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</si>
  <si>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</si>
  <si>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</si>
  <si>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</si>
  <si>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</si>
  <si>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0000079536</t>
  </si>
  <si>
    <t>0000079535</t>
  </si>
  <si>
    <t>Организация отдыха и оздоровление детей в каникулярное время (КБ)</t>
  </si>
  <si>
    <t>1006</t>
  </si>
  <si>
    <t xml:space="preserve">                              ПРИЛОЖЕНИЕ № 8</t>
  </si>
  <si>
    <t>Осуществление полномочий по составлению (изм) списков в кандидаты  присяж заседателей</t>
  </si>
  <si>
    <t>0105</t>
  </si>
  <si>
    <t>00000L4970</t>
  </si>
  <si>
    <t>00000L3040</t>
  </si>
  <si>
    <t>0000071030</t>
  </si>
  <si>
    <t>0000071432</t>
  </si>
  <si>
    <t>0310</t>
  </si>
  <si>
    <t>0000079525</t>
  </si>
  <si>
    <t>Единая субвенция по образованию</t>
  </si>
  <si>
    <t>доход</t>
  </si>
  <si>
    <t>0000092399</t>
  </si>
  <si>
    <t>Ведомственная структура расходов бюджета муниципального района                                                         "Могойтуйский район" на 2023 год</t>
  </si>
  <si>
    <t>Проект бюджета на 2023 год</t>
  </si>
  <si>
    <t>Реализация мероприятий на проведение кадастровых работ по образованию земельных участков, занятых скотомогильниками</t>
  </si>
  <si>
    <t>0000077267</t>
  </si>
  <si>
    <t>00000S4317</t>
  </si>
  <si>
    <t>Субсидии бюджетам муниципальных районов на реализацию мероприятий по обеспечению жильем молодых семей</t>
  </si>
  <si>
    <t xml:space="preserve">Администрирование государственного полномочия по организации </t>
  </si>
  <si>
    <t>0000074521</t>
  </si>
  <si>
    <t>0000022400</t>
  </si>
  <si>
    <t>1202</t>
  </si>
  <si>
    <t>0503</t>
  </si>
  <si>
    <t>0909</t>
  </si>
  <si>
    <t>Средства массовой информации</t>
  </si>
  <si>
    <t>12</t>
  </si>
  <si>
    <t>Здравоохранение</t>
  </si>
  <si>
    <t>09</t>
  </si>
  <si>
    <t>0000000706</t>
  </si>
  <si>
    <t>МЦП "Развитие территориального общественного самоуправления на территории муниципального района "Могойтуйский район" на 2023-2025 годы"</t>
  </si>
  <si>
    <t>МЦП "Поддержка ветеранов и ветеранского движения в муниципальном районе "Могойтуйский район" на 2023-2025 годы"</t>
  </si>
  <si>
    <t>МЦП "Развитие местной общественной организации инвалидов мр "Могойтуйский район" Забайкальской региональной организации общероссийской общественной организации "Всероссийское общество инвалидов" на 2022-2024г"</t>
  </si>
  <si>
    <t>МЦП "Неотложные меры борьбы с туберкулезом в муниципальном районе "Могойтуйский район" на 2022-2026 годы"</t>
  </si>
  <si>
    <t>МЦП "Обеспечение пожарной безопасности и безопасности людей на водных обьектах на территории муниципального района "Могойтуйский район" на 2021-2023 годы"</t>
  </si>
  <si>
    <t>МЦП " Безопасность дорожного движения в муниципальном районе "Могойтуйский район" на 2021-2023 годы"</t>
  </si>
  <si>
    <t>МЦП "Профилактика правонарушений и преступлений на территории "Могойтуйского района" на 2021-2023 годы"</t>
  </si>
  <si>
    <t>МЦП "Поддержка и развитие агропромышленного комплекса муниципального района "Могойтуйский район" (2021-2025 годы)"</t>
  </si>
  <si>
    <t>МЦП "Поддержка и развитие малого предпринимательствав муниципальном районе "Могойтуйский район" на 2023-2025 годы"</t>
  </si>
  <si>
    <t>МЦП "Развитие земельных отношений в муниципальном районе "Могойтуйский район"на 2021-2023 годы"</t>
  </si>
  <si>
    <t>МЦП " Модернизация обьектов коммунальной инфраструктуры муниципального района "Могойтуйский район" на 2020-2023 годы"</t>
  </si>
  <si>
    <t xml:space="preserve"> МЦП "Энергосбережениеи повышение энергетической эффективности в муниципальном районе "Могойтуйский район" на 2018-2024 годы"</t>
  </si>
  <si>
    <t>МЦП "Организация общественных работ и временного  трудоустройства безработных граждан, испытывающих трудности в поиске подходящей работы в муниципальном районе "Могойтуйский район" в 2023-2025 годы"</t>
  </si>
  <si>
    <t>МЦП "Организация  отдыха, оздоровление и временной трудовой занятости детей и подростков в МР "Могойтуйский район" на 2023-2025 годы</t>
  </si>
  <si>
    <t>МЦП "Развитие молодежной политики в муниципальном районе "Могойтуйский район" на 2022-2024 годы"</t>
  </si>
  <si>
    <t>МЦП "Развитие физической культуры и спорта в муниципальном районе "Могойтуйский район" на 2023-2025 годы"</t>
  </si>
  <si>
    <t>Массовый спорт</t>
  </si>
  <si>
    <t>03</t>
  </si>
  <si>
    <t>Дорожное хозяйство (дорожный фонд)</t>
  </si>
  <si>
    <t xml:space="preserve">субсидия  на строительство, реконструкцию, капитальный ремонт и ремонт автомоб дорог </t>
  </si>
  <si>
    <t>Дополнительное образование детей</t>
  </si>
  <si>
    <t xml:space="preserve"> Дополнительное образование детей (ДШИ)</t>
  </si>
  <si>
    <t>Другие вопросы в области образования</t>
  </si>
  <si>
    <t>Культура (ДК)</t>
  </si>
  <si>
    <t>Культура (библиотека)</t>
  </si>
  <si>
    <t>Другие вопросы в области культуры</t>
  </si>
  <si>
    <t>Социальное обеспечение населения (транспорт)</t>
  </si>
  <si>
    <t>Дотации на выравнивание бюжетной обеспеченности поселений</t>
  </si>
  <si>
    <t>1403</t>
  </si>
  <si>
    <t>Прочие межбюджетные трансферты общего характера (соглашение по передачи полномочий)</t>
  </si>
  <si>
    <t>Иные дотации (сбалансированность)</t>
  </si>
  <si>
    <t>Субсидия на модернизацию обьектов коммунальной инфраструктуры</t>
  </si>
  <si>
    <t>Обеспечение деятельности подведомственных учреждений (Предоставление субсидий бюджетным, автономным учреждениям и иным некоммерческим организациям)</t>
  </si>
  <si>
    <t>08</t>
  </si>
  <si>
    <t>07</t>
  </si>
  <si>
    <t>0000071444</t>
  </si>
  <si>
    <t>0000053030</t>
  </si>
  <si>
    <t>единая финансовая субвенция</t>
  </si>
  <si>
    <t>изм окт</t>
  </si>
  <si>
    <t>Уточн на 01.10</t>
  </si>
  <si>
    <t>00000Д8040</t>
  </si>
  <si>
    <t>0000078444</t>
  </si>
  <si>
    <t>Иные выплаты за достижения показателей деятельности органов исполнительной власти за счет средств дотации(грантов) бюджетам районов</t>
  </si>
  <si>
    <t>0000079491</t>
  </si>
  <si>
    <t>0000079202</t>
  </si>
  <si>
    <t>000007S4905</t>
  </si>
  <si>
    <t>00000S4905</t>
  </si>
  <si>
    <t>0000078186</t>
  </si>
  <si>
    <t>0000078110</t>
  </si>
  <si>
    <t>00000L5050</t>
  </si>
  <si>
    <t>Перечисления текущего характера другим бюджетам бюджетной системы Российской Федерации</t>
  </si>
  <si>
    <t>00000L5763</t>
  </si>
  <si>
    <t>00000Ц5050</t>
  </si>
  <si>
    <t>000F25550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</si>
  <si>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</si>
  <si>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0000078050</t>
  </si>
  <si>
    <t>Безвозмездные перечисления (передачи) текущего характера сектора государственного управления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</si>
  <si>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</si>
  <si>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0000071231</t>
  </si>
  <si>
    <t>Субсидии автономным учреждениям на иные цели (питание детей СВО)</t>
  </si>
  <si>
    <t>Субсидии автономным учреждениям на иные цели (ремонт здания)</t>
  </si>
  <si>
    <t>0000071448</t>
  </si>
  <si>
    <t>Субсидии автономным учреждениям на иные цели (разработка псд )</t>
  </si>
  <si>
    <t>Субсидии автономным учреждениям на иные цели (малые дела )</t>
  </si>
  <si>
    <t>Субсидии автономным учреждениям на иные цели (за повышение эффект расходов)</t>
  </si>
  <si>
    <t>Дополнительное образование детей (ДШИ)</t>
  </si>
  <si>
    <t>0000071031</t>
  </si>
  <si>
    <t>0000071219</t>
  </si>
  <si>
    <t>Субсидии автономным учреждениям на иные цели (Горячие питание 1-4 кл СОШ)</t>
  </si>
  <si>
    <t>Субсидии автономным учреждениям на иные цели (Горячие питание 1-4 кл СОШ краевой)</t>
  </si>
  <si>
    <t>Субсидии автономным учреждениям на иные цели (Ежемесячное денежное вознагрождение за классное руководство районный коэф)</t>
  </si>
  <si>
    <t>Субсидии автономным учреждениям на иные цели (Ежемесячное денежное вознагрождение за классное руководство)</t>
  </si>
  <si>
    <t>0000071446</t>
  </si>
  <si>
    <t>Субсидии автономным учреждениям на иные цели (учебники)</t>
  </si>
  <si>
    <t>Субсидии автономным учреждениям на иные цели (кап ремонт )</t>
  </si>
  <si>
    <t>00000L7500</t>
  </si>
  <si>
    <t>Субсидия малые дела</t>
  </si>
  <si>
    <t>Субсидия за повышение эффективности расходов</t>
  </si>
  <si>
    <t>Субсидии бюджетным учреждениям на иные цели (Советники)</t>
  </si>
  <si>
    <t>000ЕВ51790</t>
  </si>
  <si>
    <t>Субсидии автономным учреждениям на иные цели (Бесплатное питание СОШ)</t>
  </si>
  <si>
    <t xml:space="preserve">Культура </t>
  </si>
  <si>
    <t>Субсидии бюджетным учреждениям на иные цели (обновление МТБ)</t>
  </si>
  <si>
    <t>00000L4670</t>
  </si>
  <si>
    <t>Субсидии бюджетным учреждениям на иные цели (комплектование книжного фонда)</t>
  </si>
  <si>
    <t>00000L5190</t>
  </si>
  <si>
    <t>Субсидии бюджетным учреждениям на иные цели (поощрение лучшее учреждение)</t>
  </si>
  <si>
    <t>000А255190</t>
  </si>
  <si>
    <t>Пособия по социальной помощи населению в денежной форме</t>
  </si>
  <si>
    <t>0000004927</t>
  </si>
  <si>
    <t>0000077265</t>
  </si>
  <si>
    <t>0605</t>
  </si>
  <si>
    <t>к решению Совета МР "Могойтуйский район"</t>
  </si>
  <si>
    <t>от 27 декабря 2023 года №27-94</t>
  </si>
  <si>
    <t>(в редакции решения от 24.10.2023 №35-125)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</si>
</sst>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8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2"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2" fontId="4" fillId="5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8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vertical="center" wrapText="1"/>
    </xf>
    <xf numFmtId="0" fontId="0" fillId="8" borderId="0" xfId="0" applyFill="1" applyBorder="1"/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49" fontId="6" fillId="8" borderId="0" xfId="0" applyNumberFormat="1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6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vertical="center" wrapText="1"/>
    </xf>
    <xf numFmtId="0" fontId="5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480"/>
  <sheetViews>
    <sheetView tabSelected="1" view="pageBreakPreview" topLeftCell="A497" zoomScaleSheetLayoutView="100" workbookViewId="0">
      <pane ySplit="600" activePane="bottomLeft"/>
      <selection activeCell="G497" sqref="F1:G1048576"/>
      <selection pane="bottomLeft" activeCell="H5" sqref="H5"/>
    </sheetView>
  </sheetViews>
  <sheetFormatPr defaultColWidth="9.42578125" defaultRowHeight="15" x14ac:dyDescent="0.25"/>
  <cols>
    <col min="1" max="1" width="39.5703125" style="68" customWidth="1"/>
    <col min="2" max="2" width="11.140625" style="68" customWidth="1"/>
    <col min="3" max="3" width="13.5703125" style="96" customWidth="1"/>
    <col min="4" max="4" width="11.85546875" style="68" customWidth="1"/>
    <col min="5" max="5" width="7.7109375" style="6" customWidth="1"/>
    <col min="6" max="6" width="12.7109375" style="6" hidden="1" customWidth="1"/>
    <col min="7" max="7" width="14.42578125" style="130" hidden="1" customWidth="1"/>
    <col min="8" max="8" width="15" style="130" customWidth="1"/>
  </cols>
  <sheetData>
    <row r="1" spans="1:8" x14ac:dyDescent="0.25">
      <c r="A1" s="63"/>
      <c r="B1" s="63"/>
      <c r="C1" s="81"/>
      <c r="D1" s="63"/>
      <c r="E1" s="34"/>
      <c r="F1" s="50"/>
      <c r="H1" s="50" t="s">
        <v>203</v>
      </c>
    </row>
    <row r="2" spans="1:8" x14ac:dyDescent="0.25">
      <c r="A2" s="63"/>
      <c r="B2" s="63"/>
      <c r="C2" s="81"/>
      <c r="D2" s="63"/>
      <c r="E2" s="34"/>
      <c r="F2" s="50"/>
      <c r="H2" s="50" t="s">
        <v>324</v>
      </c>
    </row>
    <row r="3" spans="1:8" x14ac:dyDescent="0.25">
      <c r="A3" s="63"/>
      <c r="B3" s="63"/>
      <c r="C3" s="81"/>
      <c r="D3" s="63"/>
      <c r="E3" s="34"/>
      <c r="F3" s="50"/>
      <c r="H3" s="50" t="s">
        <v>325</v>
      </c>
    </row>
    <row r="4" spans="1:8" x14ac:dyDescent="0.25">
      <c r="A4" s="63"/>
      <c r="B4" s="63"/>
      <c r="C4" s="81"/>
      <c r="D4" s="63"/>
      <c r="E4" s="34"/>
      <c r="F4" s="50"/>
      <c r="H4" s="50" t="s">
        <v>326</v>
      </c>
    </row>
    <row r="5" spans="1:8" x14ac:dyDescent="0.25">
      <c r="A5" s="63"/>
      <c r="B5" s="63"/>
      <c r="C5" s="81"/>
      <c r="D5" s="63"/>
      <c r="E5" s="34"/>
      <c r="F5" s="50"/>
      <c r="H5" s="50"/>
    </row>
    <row r="6" spans="1:8" x14ac:dyDescent="0.25">
      <c r="A6" s="63"/>
      <c r="B6" s="63"/>
      <c r="C6" s="81"/>
      <c r="D6" s="63"/>
      <c r="E6" s="34"/>
      <c r="F6" s="50"/>
      <c r="H6" s="50"/>
    </row>
    <row r="7" spans="1:8" x14ac:dyDescent="0.25">
      <c r="A7" s="63"/>
      <c r="B7" s="63"/>
      <c r="C7" s="81"/>
      <c r="D7" s="63"/>
      <c r="E7" s="34"/>
      <c r="F7" s="35"/>
    </row>
    <row r="8" spans="1:8" x14ac:dyDescent="0.25">
      <c r="A8" s="63"/>
      <c r="B8" s="63"/>
      <c r="C8" s="81"/>
      <c r="D8" s="63"/>
      <c r="E8" s="34"/>
      <c r="F8" s="35"/>
    </row>
    <row r="9" spans="1:8" ht="45" customHeight="1" x14ac:dyDescent="0.25">
      <c r="A9" s="139" t="s">
        <v>215</v>
      </c>
      <c r="B9" s="140"/>
      <c r="C9" s="140"/>
      <c r="D9" s="140"/>
      <c r="E9" s="141"/>
      <c r="F9" s="141"/>
    </row>
    <row r="10" spans="1:8" ht="48" customHeight="1" x14ac:dyDescent="0.25">
      <c r="A10" s="64"/>
      <c r="B10" s="64" t="s">
        <v>141</v>
      </c>
      <c r="C10" s="82" t="s">
        <v>142</v>
      </c>
      <c r="D10" s="80" t="s">
        <v>143</v>
      </c>
      <c r="E10" s="2" t="s">
        <v>144</v>
      </c>
      <c r="F10" s="45" t="s">
        <v>216</v>
      </c>
      <c r="G10" s="131" t="s">
        <v>270</v>
      </c>
      <c r="H10" s="131" t="s">
        <v>271</v>
      </c>
    </row>
    <row r="11" spans="1:8" ht="17.25" customHeight="1" x14ac:dyDescent="0.25">
      <c r="A11" s="4" t="s">
        <v>138</v>
      </c>
      <c r="B11" s="4">
        <v>901</v>
      </c>
      <c r="C11" s="83"/>
      <c r="D11" s="4"/>
      <c r="E11" s="4"/>
      <c r="F11" s="33">
        <f>F12</f>
        <v>38877.64</v>
      </c>
      <c r="G11" s="33">
        <f>G12</f>
        <v>9316.3900000000012</v>
      </c>
      <c r="H11" s="33">
        <f>H12</f>
        <v>48194.03</v>
      </c>
    </row>
    <row r="12" spans="1:8" ht="25.5" customHeight="1" x14ac:dyDescent="0.25">
      <c r="A12" s="11" t="s">
        <v>139</v>
      </c>
      <c r="B12" s="11">
        <v>901</v>
      </c>
      <c r="C12" s="84" t="s">
        <v>140</v>
      </c>
      <c r="D12" s="11"/>
      <c r="E12" s="11"/>
      <c r="F12" s="22">
        <f>F13+F21+F29+F59+F96+F99+F93</f>
        <v>38877.64</v>
      </c>
      <c r="G12" s="22">
        <f>G13+G21+G29+G59+G96+G99+G93</f>
        <v>9316.3900000000012</v>
      </c>
      <c r="H12" s="22">
        <f>H13+H21+H29+H59+H96+H99+H93</f>
        <v>48194.03</v>
      </c>
    </row>
    <row r="13" spans="1:8" ht="36" customHeight="1" x14ac:dyDescent="0.25">
      <c r="A13" s="65" t="s">
        <v>145</v>
      </c>
      <c r="B13" s="25">
        <v>901</v>
      </c>
      <c r="C13" s="85" t="s">
        <v>135</v>
      </c>
      <c r="D13" s="25"/>
      <c r="E13" s="25"/>
      <c r="F13" s="27">
        <f>F14</f>
        <v>1152.0999999999999</v>
      </c>
      <c r="G13" s="27">
        <f>G14+G18+G19+G20</f>
        <v>674.9</v>
      </c>
      <c r="H13" s="27">
        <f>H14+H18+H19+H20</f>
        <v>1827</v>
      </c>
    </row>
    <row r="14" spans="1:8" ht="23.25" customHeight="1" x14ac:dyDescent="0.25">
      <c r="A14" s="5" t="s">
        <v>86</v>
      </c>
      <c r="B14" s="5">
        <v>901</v>
      </c>
      <c r="C14" s="86" t="s">
        <v>135</v>
      </c>
      <c r="D14" s="5" t="s">
        <v>54</v>
      </c>
      <c r="E14" s="5" t="s">
        <v>96</v>
      </c>
      <c r="F14" s="17">
        <f>F15+F17+F16</f>
        <v>1152.0999999999999</v>
      </c>
      <c r="G14" s="17">
        <f>G15+G17+G16</f>
        <v>289.10000000000002</v>
      </c>
      <c r="H14" s="17">
        <f>F14+G14</f>
        <v>1441.1999999999998</v>
      </c>
    </row>
    <row r="15" spans="1:8" ht="23.25" customHeight="1" x14ac:dyDescent="0.25">
      <c r="A15" s="3" t="s">
        <v>45</v>
      </c>
      <c r="B15" s="5">
        <v>901</v>
      </c>
      <c r="C15" s="87" t="s">
        <v>135</v>
      </c>
      <c r="D15" s="3" t="s">
        <v>54</v>
      </c>
      <c r="E15" s="3" t="s">
        <v>43</v>
      </c>
      <c r="F15" s="18">
        <v>877.2</v>
      </c>
      <c r="G15" s="18">
        <v>-4.8</v>
      </c>
      <c r="H15" s="17">
        <f t="shared" ref="H15:H20" si="0">F15+G15</f>
        <v>872.40000000000009</v>
      </c>
    </row>
    <row r="16" spans="1:8" ht="23.25" customHeight="1" x14ac:dyDescent="0.25">
      <c r="A16" s="3" t="s">
        <v>70</v>
      </c>
      <c r="B16" s="3">
        <v>901</v>
      </c>
      <c r="C16" s="87" t="s">
        <v>135</v>
      </c>
      <c r="D16" s="7" t="s">
        <v>54</v>
      </c>
      <c r="E16" s="3" t="s">
        <v>99</v>
      </c>
      <c r="F16" s="18">
        <v>10</v>
      </c>
      <c r="G16" s="18">
        <v>201.6</v>
      </c>
      <c r="H16" s="17">
        <f t="shared" si="0"/>
        <v>211.6</v>
      </c>
    </row>
    <row r="17" spans="1:8" ht="52.5" customHeight="1" x14ac:dyDescent="0.25">
      <c r="A17" s="3" t="s">
        <v>84</v>
      </c>
      <c r="B17" s="5">
        <v>901</v>
      </c>
      <c r="C17" s="87" t="s">
        <v>135</v>
      </c>
      <c r="D17" s="3" t="s">
        <v>54</v>
      </c>
      <c r="E17" s="3" t="s">
        <v>125</v>
      </c>
      <c r="F17" s="18">
        <v>264.89999999999998</v>
      </c>
      <c r="G17" s="18">
        <v>92.3</v>
      </c>
      <c r="H17" s="17">
        <f t="shared" si="0"/>
        <v>357.2</v>
      </c>
    </row>
    <row r="18" spans="1:8" ht="36.75" customHeight="1" x14ac:dyDescent="0.25">
      <c r="A18" s="3" t="s">
        <v>45</v>
      </c>
      <c r="B18" s="5">
        <v>901</v>
      </c>
      <c r="C18" s="87" t="s">
        <v>135</v>
      </c>
      <c r="D18" s="3" t="s">
        <v>272</v>
      </c>
      <c r="E18" s="3" t="s">
        <v>43</v>
      </c>
      <c r="F18" s="18"/>
      <c r="G18" s="18">
        <v>354.9</v>
      </c>
      <c r="H18" s="17">
        <f t="shared" si="0"/>
        <v>354.9</v>
      </c>
    </row>
    <row r="19" spans="1:8" ht="52.5" customHeight="1" x14ac:dyDescent="0.25">
      <c r="A19" s="3" t="s">
        <v>84</v>
      </c>
      <c r="B19" s="5">
        <v>901</v>
      </c>
      <c r="C19" s="87" t="s">
        <v>135</v>
      </c>
      <c r="D19" s="3" t="s">
        <v>272</v>
      </c>
      <c r="E19" s="3" t="s">
        <v>125</v>
      </c>
      <c r="F19" s="18"/>
      <c r="G19" s="18">
        <v>29.9</v>
      </c>
      <c r="H19" s="17">
        <f t="shared" si="0"/>
        <v>29.9</v>
      </c>
    </row>
    <row r="20" spans="1:8" ht="52.5" customHeight="1" x14ac:dyDescent="0.25">
      <c r="A20" s="3" t="s">
        <v>84</v>
      </c>
      <c r="B20" s="5">
        <v>901</v>
      </c>
      <c r="C20" s="87" t="s">
        <v>135</v>
      </c>
      <c r="D20" s="7" t="s">
        <v>273</v>
      </c>
      <c r="E20" s="3" t="s">
        <v>125</v>
      </c>
      <c r="F20" s="18"/>
      <c r="G20" s="18">
        <v>1</v>
      </c>
      <c r="H20" s="17">
        <f t="shared" si="0"/>
        <v>1</v>
      </c>
    </row>
    <row r="21" spans="1:8" ht="50.25" customHeight="1" x14ac:dyDescent="0.25">
      <c r="A21" s="28" t="s">
        <v>146</v>
      </c>
      <c r="B21" s="28">
        <v>901</v>
      </c>
      <c r="C21" s="88" t="s">
        <v>97</v>
      </c>
      <c r="D21" s="28"/>
      <c r="E21" s="28"/>
      <c r="F21" s="30">
        <f>F22</f>
        <v>687.3</v>
      </c>
      <c r="G21" s="30">
        <f>G22+G27+G28</f>
        <v>115.5</v>
      </c>
      <c r="H21" s="30">
        <f>H22+H27+H28</f>
        <v>802.8</v>
      </c>
    </row>
    <row r="22" spans="1:8" ht="24.75" customHeight="1" x14ac:dyDescent="0.25">
      <c r="A22" s="5" t="s">
        <v>86</v>
      </c>
      <c r="B22" s="5">
        <v>901</v>
      </c>
      <c r="C22" s="86" t="s">
        <v>97</v>
      </c>
      <c r="D22" s="5" t="s">
        <v>65</v>
      </c>
      <c r="E22" s="5" t="s">
        <v>96</v>
      </c>
      <c r="F22" s="17">
        <f>F23+F25+F26+F24</f>
        <v>687.3</v>
      </c>
      <c r="G22" s="17">
        <f>G23+G25+G26+G24</f>
        <v>22.1</v>
      </c>
      <c r="H22" s="17">
        <f>H23+H25+H26+H24</f>
        <v>709.4</v>
      </c>
    </row>
    <row r="23" spans="1:8" ht="24.75" customHeight="1" x14ac:dyDescent="0.25">
      <c r="A23" s="3" t="s">
        <v>45</v>
      </c>
      <c r="B23" s="3">
        <v>901</v>
      </c>
      <c r="C23" s="87" t="s">
        <v>97</v>
      </c>
      <c r="D23" s="3" t="s">
        <v>65</v>
      </c>
      <c r="E23" s="3" t="s">
        <v>43</v>
      </c>
      <c r="F23" s="18">
        <v>308.2</v>
      </c>
      <c r="G23" s="18">
        <v>30.8</v>
      </c>
      <c r="H23" s="18">
        <f>F23+G23</f>
        <v>339</v>
      </c>
    </row>
    <row r="24" spans="1:8" ht="24.75" customHeight="1" x14ac:dyDescent="0.25">
      <c r="A24" s="3" t="s">
        <v>70</v>
      </c>
      <c r="B24" s="3">
        <v>901</v>
      </c>
      <c r="C24" s="87" t="s">
        <v>97</v>
      </c>
      <c r="D24" s="7" t="s">
        <v>65</v>
      </c>
      <c r="E24" s="3" t="s">
        <v>99</v>
      </c>
      <c r="F24" s="18">
        <v>10</v>
      </c>
      <c r="G24" s="18"/>
      <c r="H24" s="18">
        <f t="shared" ref="H24:H28" si="1">F24+G24</f>
        <v>10</v>
      </c>
    </row>
    <row r="25" spans="1:8" ht="63" customHeight="1" x14ac:dyDescent="0.25">
      <c r="A25" s="3" t="s">
        <v>128</v>
      </c>
      <c r="B25" s="3">
        <v>901</v>
      </c>
      <c r="C25" s="87" t="s">
        <v>97</v>
      </c>
      <c r="D25" s="3" t="s">
        <v>65</v>
      </c>
      <c r="E25" s="3">
        <v>129</v>
      </c>
      <c r="F25" s="18">
        <v>93.1</v>
      </c>
      <c r="G25" s="18">
        <v>-8.6999999999999993</v>
      </c>
      <c r="H25" s="18">
        <f t="shared" si="1"/>
        <v>84.399999999999991</v>
      </c>
    </row>
    <row r="26" spans="1:8" ht="48.75" customHeight="1" x14ac:dyDescent="0.25">
      <c r="A26" s="3" t="s">
        <v>84</v>
      </c>
      <c r="B26" s="3">
        <v>901</v>
      </c>
      <c r="C26" s="87" t="s">
        <v>97</v>
      </c>
      <c r="D26" s="3" t="s">
        <v>65</v>
      </c>
      <c r="E26" s="3">
        <v>123</v>
      </c>
      <c r="F26" s="18">
        <v>276</v>
      </c>
      <c r="G26" s="18"/>
      <c r="H26" s="18">
        <f t="shared" si="1"/>
        <v>276</v>
      </c>
    </row>
    <row r="27" spans="1:8" ht="36.75" customHeight="1" x14ac:dyDescent="0.25">
      <c r="A27" s="3" t="s">
        <v>45</v>
      </c>
      <c r="B27" s="5">
        <v>901</v>
      </c>
      <c r="C27" s="87" t="s">
        <v>97</v>
      </c>
      <c r="D27" s="3" t="s">
        <v>272</v>
      </c>
      <c r="E27" s="3">
        <v>121</v>
      </c>
      <c r="F27" s="18"/>
      <c r="G27" s="18">
        <v>50.3</v>
      </c>
      <c r="H27" s="18">
        <f t="shared" si="1"/>
        <v>50.3</v>
      </c>
    </row>
    <row r="28" spans="1:8" ht="48.75" customHeight="1" x14ac:dyDescent="0.25">
      <c r="A28" s="3" t="s">
        <v>84</v>
      </c>
      <c r="B28" s="5">
        <v>901</v>
      </c>
      <c r="C28" s="87" t="s">
        <v>97</v>
      </c>
      <c r="D28" s="3" t="s">
        <v>272</v>
      </c>
      <c r="E28" s="3" t="s">
        <v>125</v>
      </c>
      <c r="F28" s="18"/>
      <c r="G28" s="18">
        <v>43.1</v>
      </c>
      <c r="H28" s="18">
        <f t="shared" si="1"/>
        <v>43.1</v>
      </c>
    </row>
    <row r="29" spans="1:8" ht="51" customHeight="1" x14ac:dyDescent="0.25">
      <c r="A29" s="28" t="s">
        <v>147</v>
      </c>
      <c r="B29" s="25">
        <v>901</v>
      </c>
      <c r="C29" s="85" t="s">
        <v>5</v>
      </c>
      <c r="D29" s="25"/>
      <c r="E29" s="25"/>
      <c r="F29" s="27">
        <f>F30+F39+F44+F46+F51+F57</f>
        <v>12136.400000000001</v>
      </c>
      <c r="G29" s="27">
        <f>G30+G39+G44+G46+G51+G57+G55</f>
        <v>4319.3999999999996</v>
      </c>
      <c r="H29" s="27">
        <f>H30+H39+H44+H46+H51+H57+H55</f>
        <v>16455.8</v>
      </c>
    </row>
    <row r="30" spans="1:8" ht="52.5" customHeight="1" x14ac:dyDescent="0.25">
      <c r="A30" s="9" t="s">
        <v>148</v>
      </c>
      <c r="B30" s="9">
        <v>901</v>
      </c>
      <c r="C30" s="89" t="s">
        <v>5</v>
      </c>
      <c r="D30" s="9" t="s">
        <v>65</v>
      </c>
      <c r="E30" s="9"/>
      <c r="F30" s="21">
        <f>F31</f>
        <v>10275.299999999999</v>
      </c>
      <c r="G30" s="21">
        <f>G31+G35+G36+G37+G38</f>
        <v>3057.3999999999996</v>
      </c>
      <c r="H30" s="21">
        <f>H31+H35+H36+H37+H38</f>
        <v>13332.699999999999</v>
      </c>
    </row>
    <row r="31" spans="1:8" ht="22.5" customHeight="1" x14ac:dyDescent="0.25">
      <c r="A31" s="5" t="s">
        <v>86</v>
      </c>
      <c r="B31" s="5">
        <v>901</v>
      </c>
      <c r="C31" s="86" t="s">
        <v>5</v>
      </c>
      <c r="D31" s="5" t="s">
        <v>65</v>
      </c>
      <c r="E31" s="5" t="s">
        <v>96</v>
      </c>
      <c r="F31" s="17">
        <f>F32+F33+F34</f>
        <v>10275.299999999999</v>
      </c>
      <c r="G31" s="17">
        <f>G32+G33+G34</f>
        <v>0</v>
      </c>
      <c r="H31" s="17">
        <f>H32+H33+H34</f>
        <v>10275.299999999999</v>
      </c>
    </row>
    <row r="32" spans="1:8" ht="28.5" customHeight="1" x14ac:dyDescent="0.25">
      <c r="A32" s="3" t="s">
        <v>45</v>
      </c>
      <c r="B32" s="3">
        <v>901</v>
      </c>
      <c r="C32" s="87" t="s">
        <v>5</v>
      </c>
      <c r="D32" s="3" t="s">
        <v>65</v>
      </c>
      <c r="E32" s="3" t="s">
        <v>43</v>
      </c>
      <c r="F32" s="18">
        <v>7807.4</v>
      </c>
      <c r="G32" s="18">
        <v>-181.5</v>
      </c>
      <c r="H32" s="18">
        <f>F32+G32</f>
        <v>7625.9</v>
      </c>
    </row>
    <row r="33" spans="1:8" ht="39" customHeight="1" x14ac:dyDescent="0.25">
      <c r="A33" s="3" t="s">
        <v>70</v>
      </c>
      <c r="B33" s="3">
        <v>901</v>
      </c>
      <c r="C33" s="87" t="s">
        <v>5</v>
      </c>
      <c r="D33" s="3" t="s">
        <v>65</v>
      </c>
      <c r="E33" s="3" t="s">
        <v>99</v>
      </c>
      <c r="F33" s="18">
        <v>110</v>
      </c>
      <c r="G33" s="18"/>
      <c r="H33" s="18">
        <f t="shared" ref="H33:H38" si="2">F33+G33</f>
        <v>110</v>
      </c>
    </row>
    <row r="34" spans="1:8" ht="54" customHeight="1" x14ac:dyDescent="0.25">
      <c r="A34" s="3" t="s">
        <v>84</v>
      </c>
      <c r="B34" s="3">
        <v>901</v>
      </c>
      <c r="C34" s="87" t="s">
        <v>5</v>
      </c>
      <c r="D34" s="3" t="s">
        <v>65</v>
      </c>
      <c r="E34" s="3" t="s">
        <v>125</v>
      </c>
      <c r="F34" s="18">
        <v>2357.9</v>
      </c>
      <c r="G34" s="18">
        <v>181.5</v>
      </c>
      <c r="H34" s="18">
        <f t="shared" si="2"/>
        <v>2539.4</v>
      </c>
    </row>
    <row r="35" spans="1:8" ht="38.25" customHeight="1" x14ac:dyDescent="0.25">
      <c r="A35" s="3" t="s">
        <v>45</v>
      </c>
      <c r="B35" s="5">
        <v>901</v>
      </c>
      <c r="C35" s="87" t="s">
        <v>5</v>
      </c>
      <c r="D35" s="7" t="s">
        <v>273</v>
      </c>
      <c r="E35" s="3">
        <v>121</v>
      </c>
      <c r="F35" s="18"/>
      <c r="G35" s="18">
        <v>125</v>
      </c>
      <c r="H35" s="18">
        <f t="shared" si="2"/>
        <v>125</v>
      </c>
    </row>
    <row r="36" spans="1:8" ht="54" customHeight="1" x14ac:dyDescent="0.25">
      <c r="A36" s="3" t="s">
        <v>84</v>
      </c>
      <c r="B36" s="5">
        <v>901</v>
      </c>
      <c r="C36" s="87" t="s">
        <v>5</v>
      </c>
      <c r="D36" s="7" t="s">
        <v>273</v>
      </c>
      <c r="E36" s="3" t="s">
        <v>125</v>
      </c>
      <c r="F36" s="18"/>
      <c r="G36" s="18">
        <v>247.6</v>
      </c>
      <c r="H36" s="18">
        <f t="shared" si="2"/>
        <v>247.6</v>
      </c>
    </row>
    <row r="37" spans="1:8" ht="37.5" customHeight="1" x14ac:dyDescent="0.25">
      <c r="A37" s="3" t="s">
        <v>45</v>
      </c>
      <c r="B37" s="5">
        <v>901</v>
      </c>
      <c r="C37" s="87" t="s">
        <v>5</v>
      </c>
      <c r="D37" s="3" t="s">
        <v>272</v>
      </c>
      <c r="E37" s="3">
        <v>121</v>
      </c>
      <c r="F37" s="18"/>
      <c r="G37" s="18">
        <v>2269.1999999999998</v>
      </c>
      <c r="H37" s="18">
        <f t="shared" si="2"/>
        <v>2269.1999999999998</v>
      </c>
    </row>
    <row r="38" spans="1:8" ht="54" customHeight="1" x14ac:dyDescent="0.25">
      <c r="A38" s="3" t="s">
        <v>84</v>
      </c>
      <c r="B38" s="5">
        <v>901</v>
      </c>
      <c r="C38" s="87" t="s">
        <v>5</v>
      </c>
      <c r="D38" s="3" t="s">
        <v>272</v>
      </c>
      <c r="E38" s="3" t="s">
        <v>125</v>
      </c>
      <c r="F38" s="18"/>
      <c r="G38" s="18">
        <v>415.6</v>
      </c>
      <c r="H38" s="18">
        <f t="shared" si="2"/>
        <v>415.6</v>
      </c>
    </row>
    <row r="39" spans="1:8" ht="39" customHeight="1" x14ac:dyDescent="0.25">
      <c r="A39" s="9" t="s">
        <v>149</v>
      </c>
      <c r="B39" s="9">
        <v>901</v>
      </c>
      <c r="C39" s="89" t="s">
        <v>5</v>
      </c>
      <c r="D39" s="9" t="s">
        <v>44</v>
      </c>
      <c r="E39" s="9"/>
      <c r="F39" s="32">
        <f>F40+F43</f>
        <v>605.59999999999991</v>
      </c>
      <c r="G39" s="32">
        <f>G40+G43</f>
        <v>18.8</v>
      </c>
      <c r="H39" s="32">
        <f>H40+H43</f>
        <v>624.4</v>
      </c>
    </row>
    <row r="40" spans="1:8" ht="24.75" customHeight="1" x14ac:dyDescent="0.25">
      <c r="A40" s="5" t="s">
        <v>86</v>
      </c>
      <c r="B40" s="5">
        <v>901</v>
      </c>
      <c r="C40" s="86" t="s">
        <v>5</v>
      </c>
      <c r="D40" s="5" t="s">
        <v>44</v>
      </c>
      <c r="E40" s="5" t="s">
        <v>96</v>
      </c>
      <c r="F40" s="70">
        <f>F41+F42</f>
        <v>555.29999999999995</v>
      </c>
      <c r="G40" s="70">
        <f>G41+G42</f>
        <v>0</v>
      </c>
      <c r="H40" s="70">
        <f>F40+G40</f>
        <v>555.29999999999995</v>
      </c>
    </row>
    <row r="41" spans="1:8" ht="24.75" customHeight="1" x14ac:dyDescent="0.25">
      <c r="A41" s="3" t="s">
        <v>45</v>
      </c>
      <c r="B41" s="3">
        <v>901</v>
      </c>
      <c r="C41" s="87" t="s">
        <v>5</v>
      </c>
      <c r="D41" s="3" t="s">
        <v>44</v>
      </c>
      <c r="E41" s="3" t="s">
        <v>43</v>
      </c>
      <c r="F41" s="71">
        <v>426.5</v>
      </c>
      <c r="G41" s="71"/>
      <c r="H41" s="70">
        <f t="shared" ref="H41:H43" si="3">F41+G41</f>
        <v>426.5</v>
      </c>
    </row>
    <row r="42" spans="1:8" ht="45.75" customHeight="1" x14ac:dyDescent="0.25">
      <c r="A42" s="3" t="s">
        <v>84</v>
      </c>
      <c r="B42" s="3">
        <v>901</v>
      </c>
      <c r="C42" s="87" t="s">
        <v>5</v>
      </c>
      <c r="D42" s="3" t="s">
        <v>44</v>
      </c>
      <c r="E42" s="3" t="s">
        <v>125</v>
      </c>
      <c r="F42" s="71">
        <v>128.80000000000001</v>
      </c>
      <c r="G42" s="71"/>
      <c r="H42" s="70">
        <f t="shared" si="3"/>
        <v>128.80000000000001</v>
      </c>
    </row>
    <row r="43" spans="1:8" ht="45.75" customHeight="1" x14ac:dyDescent="0.25">
      <c r="A43" s="3" t="s">
        <v>77</v>
      </c>
      <c r="B43" s="3">
        <v>901</v>
      </c>
      <c r="C43" s="87" t="s">
        <v>5</v>
      </c>
      <c r="D43" s="7" t="s">
        <v>44</v>
      </c>
      <c r="E43" s="3">
        <v>244</v>
      </c>
      <c r="F43" s="71">
        <v>50.3</v>
      </c>
      <c r="G43" s="71">
        <v>18.8</v>
      </c>
      <c r="H43" s="70">
        <f t="shared" si="3"/>
        <v>69.099999999999994</v>
      </c>
    </row>
    <row r="44" spans="1:8" ht="35.25" customHeight="1" x14ac:dyDescent="0.25">
      <c r="A44" s="9" t="s">
        <v>150</v>
      </c>
      <c r="B44" s="9">
        <v>901</v>
      </c>
      <c r="C44" s="89" t="s">
        <v>5</v>
      </c>
      <c r="D44" s="9" t="s">
        <v>101</v>
      </c>
      <c r="E44" s="9"/>
      <c r="F44" s="32">
        <f>F45</f>
        <v>5.6</v>
      </c>
      <c r="G44" s="32">
        <f>G45</f>
        <v>0</v>
      </c>
      <c r="H44" s="32">
        <f>H45</f>
        <v>5.6</v>
      </c>
    </row>
    <row r="45" spans="1:8" ht="37.5" customHeight="1" x14ac:dyDescent="0.25">
      <c r="A45" s="3" t="s">
        <v>77</v>
      </c>
      <c r="B45" s="3">
        <v>901</v>
      </c>
      <c r="C45" s="87" t="s">
        <v>5</v>
      </c>
      <c r="D45" s="3" t="s">
        <v>101</v>
      </c>
      <c r="E45" s="3" t="s">
        <v>126</v>
      </c>
      <c r="F45" s="71">
        <v>5.6</v>
      </c>
      <c r="G45" s="71"/>
      <c r="H45" s="71">
        <v>5.6</v>
      </c>
    </row>
    <row r="46" spans="1:8" ht="51.75" customHeight="1" x14ac:dyDescent="0.25">
      <c r="A46" s="9" t="s">
        <v>151</v>
      </c>
      <c r="B46" s="9">
        <v>901</v>
      </c>
      <c r="C46" s="89" t="s">
        <v>5</v>
      </c>
      <c r="D46" s="10" t="s">
        <v>276</v>
      </c>
      <c r="E46" s="9"/>
      <c r="F46" s="31">
        <f>F47+F50</f>
        <v>1173.7</v>
      </c>
      <c r="G46" s="31">
        <f>G47+G50</f>
        <v>0</v>
      </c>
      <c r="H46" s="31">
        <f>H47+H50</f>
        <v>1173.7</v>
      </c>
    </row>
    <row r="47" spans="1:8" ht="24" customHeight="1" x14ac:dyDescent="0.25">
      <c r="A47" s="5" t="s">
        <v>86</v>
      </c>
      <c r="B47" s="3">
        <v>901</v>
      </c>
      <c r="C47" s="86" t="s">
        <v>5</v>
      </c>
      <c r="D47" s="7" t="s">
        <v>276</v>
      </c>
      <c r="E47" s="44" t="s">
        <v>96</v>
      </c>
      <c r="F47" s="70">
        <f>F48+F49</f>
        <v>1138.7</v>
      </c>
      <c r="G47" s="70">
        <f>G48+G49</f>
        <v>0</v>
      </c>
      <c r="H47" s="70">
        <f>H48+H49</f>
        <v>1138.7</v>
      </c>
    </row>
    <row r="48" spans="1:8" ht="24" customHeight="1" x14ac:dyDescent="0.25">
      <c r="A48" s="3" t="s">
        <v>45</v>
      </c>
      <c r="B48" s="3">
        <v>901</v>
      </c>
      <c r="C48" s="87" t="s">
        <v>5</v>
      </c>
      <c r="D48" s="7" t="s">
        <v>276</v>
      </c>
      <c r="E48" s="3" t="s">
        <v>43</v>
      </c>
      <c r="F48" s="71">
        <v>874.6</v>
      </c>
      <c r="G48" s="71"/>
      <c r="H48" s="71">
        <v>874.6</v>
      </c>
    </row>
    <row r="49" spans="1:10" ht="48" customHeight="1" x14ac:dyDescent="0.25">
      <c r="A49" s="3" t="s">
        <v>84</v>
      </c>
      <c r="B49" s="3">
        <v>901</v>
      </c>
      <c r="C49" s="87" t="s">
        <v>5</v>
      </c>
      <c r="D49" s="7" t="s">
        <v>276</v>
      </c>
      <c r="E49" s="3" t="s">
        <v>125</v>
      </c>
      <c r="F49" s="71">
        <v>264.10000000000002</v>
      </c>
      <c r="G49" s="71"/>
      <c r="H49" s="71">
        <v>264.10000000000002</v>
      </c>
    </row>
    <row r="50" spans="1:10" ht="34.5" customHeight="1" x14ac:dyDescent="0.25">
      <c r="A50" s="3" t="s">
        <v>77</v>
      </c>
      <c r="B50" s="3">
        <v>901</v>
      </c>
      <c r="C50" s="87" t="s">
        <v>5</v>
      </c>
      <c r="D50" s="7" t="s">
        <v>276</v>
      </c>
      <c r="E50" s="3" t="s">
        <v>126</v>
      </c>
      <c r="F50" s="71">
        <v>35</v>
      </c>
      <c r="G50" s="71"/>
      <c r="H50" s="71">
        <v>35</v>
      </c>
    </row>
    <row r="51" spans="1:10" ht="62.25" customHeight="1" x14ac:dyDescent="0.25">
      <c r="A51" s="9" t="s">
        <v>152</v>
      </c>
      <c r="B51" s="9">
        <v>901</v>
      </c>
      <c r="C51" s="89" t="s">
        <v>5</v>
      </c>
      <c r="D51" s="10" t="s">
        <v>276</v>
      </c>
      <c r="E51" s="9"/>
      <c r="F51" s="31">
        <f>F52</f>
        <v>73.2</v>
      </c>
      <c r="G51" s="31">
        <f>G52</f>
        <v>0</v>
      </c>
      <c r="H51" s="31">
        <f>H52</f>
        <v>73.2</v>
      </c>
      <c r="I51" s="78"/>
      <c r="J51" s="79"/>
    </row>
    <row r="52" spans="1:10" ht="26.25" customHeight="1" x14ac:dyDescent="0.25">
      <c r="A52" s="5" t="s">
        <v>86</v>
      </c>
      <c r="B52" s="3">
        <v>901</v>
      </c>
      <c r="C52" s="86" t="s">
        <v>5</v>
      </c>
      <c r="D52" s="7" t="s">
        <v>276</v>
      </c>
      <c r="E52" s="5" t="s">
        <v>96</v>
      </c>
      <c r="F52" s="71">
        <f>F53+F54</f>
        <v>73.2</v>
      </c>
      <c r="G52" s="71">
        <f>G53+G54</f>
        <v>0</v>
      </c>
      <c r="H52" s="71">
        <f>H53+H54</f>
        <v>73.2</v>
      </c>
    </row>
    <row r="53" spans="1:10" ht="24" customHeight="1" x14ac:dyDescent="0.25">
      <c r="A53" s="3" t="s">
        <v>45</v>
      </c>
      <c r="B53" s="3">
        <v>901</v>
      </c>
      <c r="C53" s="87" t="s">
        <v>5</v>
      </c>
      <c r="D53" s="7" t="s">
        <v>276</v>
      </c>
      <c r="E53" s="3" t="s">
        <v>43</v>
      </c>
      <c r="F53" s="71">
        <v>56.2</v>
      </c>
      <c r="G53" s="71"/>
      <c r="H53" s="71">
        <v>56.2</v>
      </c>
    </row>
    <row r="54" spans="1:10" ht="53.25" customHeight="1" x14ac:dyDescent="0.25">
      <c r="A54" s="3" t="s">
        <v>84</v>
      </c>
      <c r="B54" s="3">
        <v>901</v>
      </c>
      <c r="C54" s="87" t="s">
        <v>5</v>
      </c>
      <c r="D54" s="7" t="s">
        <v>276</v>
      </c>
      <c r="E54" s="3" t="s">
        <v>125</v>
      </c>
      <c r="F54" s="71">
        <v>17</v>
      </c>
      <c r="G54" s="71"/>
      <c r="H54" s="71">
        <v>17</v>
      </c>
    </row>
    <row r="55" spans="1:10" ht="53.25" customHeight="1" x14ac:dyDescent="0.25">
      <c r="A55" s="9" t="s">
        <v>274</v>
      </c>
      <c r="B55" s="9">
        <v>902</v>
      </c>
      <c r="C55" s="89" t="s">
        <v>5</v>
      </c>
      <c r="D55" s="10" t="s">
        <v>275</v>
      </c>
      <c r="E55" s="9"/>
      <c r="F55" s="31">
        <f>F56</f>
        <v>0</v>
      </c>
      <c r="G55" s="31">
        <f>G56</f>
        <v>1243.2</v>
      </c>
      <c r="H55" s="31">
        <f>H56</f>
        <v>1243.2</v>
      </c>
    </row>
    <row r="56" spans="1:10" ht="26.25" customHeight="1" x14ac:dyDescent="0.25">
      <c r="A56" s="3" t="s">
        <v>25</v>
      </c>
      <c r="B56" s="3">
        <v>902</v>
      </c>
      <c r="C56" s="87" t="s">
        <v>5</v>
      </c>
      <c r="D56" s="7" t="s">
        <v>275</v>
      </c>
      <c r="E56" s="3">
        <v>350</v>
      </c>
      <c r="F56" s="71"/>
      <c r="G56" s="71">
        <v>1243.2</v>
      </c>
      <c r="H56" s="71">
        <f>F56+G56</f>
        <v>1243.2</v>
      </c>
    </row>
    <row r="57" spans="1:10" ht="44.25" customHeight="1" x14ac:dyDescent="0.25">
      <c r="A57" s="9" t="s">
        <v>204</v>
      </c>
      <c r="B57" s="9">
        <v>902</v>
      </c>
      <c r="C57" s="89" t="s">
        <v>205</v>
      </c>
      <c r="D57" s="10" t="s">
        <v>29</v>
      </c>
      <c r="E57" s="9"/>
      <c r="F57" s="31">
        <f>F58</f>
        <v>3</v>
      </c>
      <c r="G57" s="31">
        <f>G58</f>
        <v>0</v>
      </c>
      <c r="H57" s="31">
        <f>H58</f>
        <v>3</v>
      </c>
    </row>
    <row r="58" spans="1:10" ht="44.25" customHeight="1" x14ac:dyDescent="0.25">
      <c r="A58" s="3" t="s">
        <v>77</v>
      </c>
      <c r="B58" s="5">
        <v>902</v>
      </c>
      <c r="C58" s="86" t="s">
        <v>205</v>
      </c>
      <c r="D58" s="8" t="s">
        <v>29</v>
      </c>
      <c r="E58" s="5">
        <v>244</v>
      </c>
      <c r="F58" s="70">
        <v>3</v>
      </c>
      <c r="G58" s="70"/>
      <c r="H58" s="70">
        <v>3</v>
      </c>
    </row>
    <row r="59" spans="1:10" ht="35.25" customHeight="1" x14ac:dyDescent="0.25">
      <c r="A59" s="28" t="s">
        <v>153</v>
      </c>
      <c r="B59" s="28">
        <v>902</v>
      </c>
      <c r="C59" s="88" t="s">
        <v>111</v>
      </c>
      <c r="D59" s="28"/>
      <c r="E59" s="28"/>
      <c r="F59" s="30">
        <f>F60+F65+F77+F89</f>
        <v>6217.7999999999993</v>
      </c>
      <c r="G59" s="30">
        <f>G60+G65+G77+G89+G91+G92</f>
        <v>5416.1200000000008</v>
      </c>
      <c r="H59" s="30">
        <f>H60+H65+H77+H89+H91+H92</f>
        <v>11633.920000000002</v>
      </c>
    </row>
    <row r="60" spans="1:10" ht="50.25" customHeight="1" x14ac:dyDescent="0.25">
      <c r="A60" s="9" t="s">
        <v>148</v>
      </c>
      <c r="B60" s="9">
        <v>902</v>
      </c>
      <c r="C60" s="89" t="s">
        <v>111</v>
      </c>
      <c r="D60" s="10" t="s">
        <v>65</v>
      </c>
      <c r="E60" s="9"/>
      <c r="F60" s="31">
        <f>F61</f>
        <v>3933.3999999999996</v>
      </c>
      <c r="G60" s="31">
        <f>G61</f>
        <v>43</v>
      </c>
      <c r="H60" s="31">
        <f>H61</f>
        <v>3976.3999999999996</v>
      </c>
    </row>
    <row r="61" spans="1:10" ht="25.5" customHeight="1" x14ac:dyDescent="0.25">
      <c r="A61" s="5" t="s">
        <v>86</v>
      </c>
      <c r="B61" s="5">
        <v>902</v>
      </c>
      <c r="C61" s="86" t="s">
        <v>111</v>
      </c>
      <c r="D61" s="5" t="s">
        <v>65</v>
      </c>
      <c r="E61" s="5" t="s">
        <v>96</v>
      </c>
      <c r="F61" s="17">
        <f>F62+F63+F64</f>
        <v>3933.3999999999996</v>
      </c>
      <c r="G61" s="17">
        <f>G62+G63+G64</f>
        <v>43</v>
      </c>
      <c r="H61" s="17">
        <f>H62+H63+H64</f>
        <v>3976.3999999999996</v>
      </c>
    </row>
    <row r="62" spans="1:10" ht="23.25" customHeight="1" x14ac:dyDescent="0.25">
      <c r="A62" s="3" t="s">
        <v>45</v>
      </c>
      <c r="B62" s="5">
        <v>902</v>
      </c>
      <c r="C62" s="87" t="s">
        <v>111</v>
      </c>
      <c r="D62" s="3" t="s">
        <v>65</v>
      </c>
      <c r="E62" s="3" t="s">
        <v>43</v>
      </c>
      <c r="F62" s="18">
        <v>2982.6</v>
      </c>
      <c r="G62" s="18">
        <v>-50</v>
      </c>
      <c r="H62" s="18">
        <f>F62+G62</f>
        <v>2932.6</v>
      </c>
    </row>
    <row r="63" spans="1:10" ht="36.75" customHeight="1" x14ac:dyDescent="0.25">
      <c r="A63" s="3" t="s">
        <v>70</v>
      </c>
      <c r="B63" s="5">
        <v>902</v>
      </c>
      <c r="C63" s="87" t="s">
        <v>111</v>
      </c>
      <c r="D63" s="3" t="s">
        <v>65</v>
      </c>
      <c r="E63" s="3" t="s">
        <v>99</v>
      </c>
      <c r="F63" s="18">
        <v>50</v>
      </c>
      <c r="G63" s="18">
        <v>-20</v>
      </c>
      <c r="H63" s="18">
        <f t="shared" ref="H63:H64" si="4">F63+G63</f>
        <v>30</v>
      </c>
    </row>
    <row r="64" spans="1:10" ht="47.25" customHeight="1" x14ac:dyDescent="0.25">
      <c r="A64" s="3" t="s">
        <v>84</v>
      </c>
      <c r="B64" s="5">
        <v>902</v>
      </c>
      <c r="C64" s="87" t="s">
        <v>111</v>
      </c>
      <c r="D64" s="3" t="s">
        <v>65</v>
      </c>
      <c r="E64" s="3" t="s">
        <v>125</v>
      </c>
      <c r="F64" s="18">
        <v>900.8</v>
      </c>
      <c r="G64" s="18">
        <v>113</v>
      </c>
      <c r="H64" s="18">
        <f t="shared" si="4"/>
        <v>1013.8</v>
      </c>
    </row>
    <row r="65" spans="1:8" ht="35.25" customHeight="1" x14ac:dyDescent="0.25">
      <c r="A65" s="9" t="s">
        <v>154</v>
      </c>
      <c r="B65" s="9">
        <v>902</v>
      </c>
      <c r="C65" s="89" t="s">
        <v>9</v>
      </c>
      <c r="D65" s="9" t="s">
        <v>60</v>
      </c>
      <c r="E65" s="39"/>
      <c r="F65" s="41">
        <f>F66+F69+F70</f>
        <v>761.8</v>
      </c>
      <c r="G65" s="41">
        <f>G66+G69+G70+G73+G74+G75+G76</f>
        <v>4083.52</v>
      </c>
      <c r="H65" s="41">
        <f>H66+H69+H70+H73+H74+H75+H76</f>
        <v>4845.3200000000006</v>
      </c>
    </row>
    <row r="66" spans="1:8" ht="24.75" customHeight="1" x14ac:dyDescent="0.25">
      <c r="A66" s="5" t="s">
        <v>79</v>
      </c>
      <c r="B66" s="5">
        <v>902</v>
      </c>
      <c r="C66" s="86" t="s">
        <v>9</v>
      </c>
      <c r="D66" s="5" t="s">
        <v>60</v>
      </c>
      <c r="E66" s="5" t="s">
        <v>34</v>
      </c>
      <c r="F66" s="17">
        <f>F67+F68</f>
        <v>661.8</v>
      </c>
      <c r="G66" s="17">
        <f>G67+G68</f>
        <v>548.92999999999995</v>
      </c>
      <c r="H66" s="17">
        <f>H67+H68</f>
        <v>1210.73</v>
      </c>
    </row>
    <row r="67" spans="1:8" ht="27.75" customHeight="1" x14ac:dyDescent="0.25">
      <c r="A67" s="3" t="s">
        <v>45</v>
      </c>
      <c r="B67" s="5">
        <v>902</v>
      </c>
      <c r="C67" s="87" t="s">
        <v>9</v>
      </c>
      <c r="D67" s="3" t="s">
        <v>60</v>
      </c>
      <c r="E67" s="3" t="s">
        <v>91</v>
      </c>
      <c r="F67" s="18">
        <v>508.3</v>
      </c>
      <c r="G67" s="18">
        <v>548.92999999999995</v>
      </c>
      <c r="H67" s="18">
        <f>F67+G67</f>
        <v>1057.23</v>
      </c>
    </row>
    <row r="68" spans="1:8" ht="40.5" customHeight="1" x14ac:dyDescent="0.25">
      <c r="A68" s="3" t="s">
        <v>76</v>
      </c>
      <c r="B68" s="5">
        <v>902</v>
      </c>
      <c r="C68" s="87" t="s">
        <v>9</v>
      </c>
      <c r="D68" s="3" t="s">
        <v>60</v>
      </c>
      <c r="E68" s="3" t="s">
        <v>33</v>
      </c>
      <c r="F68" s="18">
        <v>153.5</v>
      </c>
      <c r="G68" s="18"/>
      <c r="H68" s="18">
        <v>153.5</v>
      </c>
    </row>
    <row r="69" spans="1:8" ht="36.75" customHeight="1" x14ac:dyDescent="0.25">
      <c r="A69" s="3" t="s">
        <v>77</v>
      </c>
      <c r="B69" s="5">
        <v>902</v>
      </c>
      <c r="C69" s="87" t="s">
        <v>9</v>
      </c>
      <c r="D69" s="7" t="s">
        <v>60</v>
      </c>
      <c r="E69" s="3" t="s">
        <v>126</v>
      </c>
      <c r="F69" s="17">
        <v>100</v>
      </c>
      <c r="G69" s="17">
        <v>-100</v>
      </c>
      <c r="H69" s="17">
        <f>F69+G69</f>
        <v>0</v>
      </c>
    </row>
    <row r="70" spans="1:8" ht="18.75" customHeight="1" x14ac:dyDescent="0.25">
      <c r="A70" s="5" t="s">
        <v>42</v>
      </c>
      <c r="B70" s="5">
        <v>902</v>
      </c>
      <c r="C70" s="86" t="s">
        <v>9</v>
      </c>
      <c r="D70" s="7" t="s">
        <v>60</v>
      </c>
      <c r="E70" s="5" t="s">
        <v>15</v>
      </c>
      <c r="F70" s="17">
        <f>F71+F72</f>
        <v>0</v>
      </c>
      <c r="G70" s="17">
        <f>G71+G72</f>
        <v>0</v>
      </c>
      <c r="H70" s="17">
        <f>H71+H72</f>
        <v>0</v>
      </c>
    </row>
    <row r="71" spans="1:8" ht="12" customHeight="1" x14ac:dyDescent="0.25">
      <c r="A71" s="3" t="s">
        <v>14</v>
      </c>
      <c r="B71" s="5">
        <v>902</v>
      </c>
      <c r="C71" s="87" t="s">
        <v>9</v>
      </c>
      <c r="D71" s="7" t="s">
        <v>60</v>
      </c>
      <c r="E71" s="3">
        <v>851</v>
      </c>
      <c r="F71" s="18"/>
      <c r="G71" s="18"/>
      <c r="H71" s="18"/>
    </row>
    <row r="72" spans="1:8" ht="12" customHeight="1" x14ac:dyDescent="0.25">
      <c r="A72" s="3" t="s">
        <v>39</v>
      </c>
      <c r="B72" s="5">
        <v>902</v>
      </c>
      <c r="C72" s="87" t="s">
        <v>9</v>
      </c>
      <c r="D72" s="7" t="s">
        <v>60</v>
      </c>
      <c r="E72" s="3" t="s">
        <v>81</v>
      </c>
      <c r="F72" s="18"/>
      <c r="G72" s="18"/>
      <c r="H72" s="18"/>
    </row>
    <row r="73" spans="1:8" ht="12" customHeight="1" x14ac:dyDescent="0.25">
      <c r="A73" s="3" t="s">
        <v>24</v>
      </c>
      <c r="B73" s="5">
        <v>901</v>
      </c>
      <c r="C73" s="87" t="s">
        <v>9</v>
      </c>
      <c r="D73" s="7" t="s">
        <v>273</v>
      </c>
      <c r="E73" s="3">
        <v>111</v>
      </c>
      <c r="F73" s="18"/>
      <c r="G73" s="18">
        <v>2040.7</v>
      </c>
      <c r="H73" s="18">
        <f>F73+G73</f>
        <v>2040.7</v>
      </c>
    </row>
    <row r="74" spans="1:8" ht="12" customHeight="1" x14ac:dyDescent="0.25">
      <c r="A74" s="3" t="s">
        <v>289</v>
      </c>
      <c r="B74" s="5">
        <v>901</v>
      </c>
      <c r="C74" s="87" t="s">
        <v>9</v>
      </c>
      <c r="D74" s="7" t="s">
        <v>273</v>
      </c>
      <c r="E74" s="3">
        <v>119</v>
      </c>
      <c r="F74" s="18"/>
      <c r="G74" s="18">
        <v>1522.19</v>
      </c>
      <c r="H74" s="18">
        <f>F74+G74</f>
        <v>1522.19</v>
      </c>
    </row>
    <row r="75" spans="1:8" ht="12" customHeight="1" x14ac:dyDescent="0.25">
      <c r="A75" s="3" t="s">
        <v>24</v>
      </c>
      <c r="B75" s="5">
        <v>901</v>
      </c>
      <c r="C75" s="87" t="s">
        <v>9</v>
      </c>
      <c r="D75" s="7" t="s">
        <v>272</v>
      </c>
      <c r="E75" s="3">
        <v>111</v>
      </c>
      <c r="F75" s="18"/>
      <c r="G75" s="18">
        <v>62.5</v>
      </c>
      <c r="H75" s="18">
        <f>F75+G75</f>
        <v>62.5</v>
      </c>
    </row>
    <row r="76" spans="1:8" ht="12" customHeight="1" x14ac:dyDescent="0.25">
      <c r="A76" s="3" t="s">
        <v>289</v>
      </c>
      <c r="B76" s="5">
        <v>901</v>
      </c>
      <c r="C76" s="87" t="s">
        <v>9</v>
      </c>
      <c r="D76" s="7" t="s">
        <v>272</v>
      </c>
      <c r="E76" s="3">
        <v>119</v>
      </c>
      <c r="F76" s="18"/>
      <c r="G76" s="18">
        <v>9.1999999999999993</v>
      </c>
      <c r="H76" s="18">
        <f>F76+G76</f>
        <v>9.1999999999999993</v>
      </c>
    </row>
    <row r="77" spans="1:8" ht="51.75" customHeight="1" x14ac:dyDescent="0.25">
      <c r="A77" s="9" t="s">
        <v>148</v>
      </c>
      <c r="B77" s="9">
        <v>902</v>
      </c>
      <c r="C77" s="89" t="s">
        <v>111</v>
      </c>
      <c r="D77" s="9" t="s">
        <v>129</v>
      </c>
      <c r="E77" s="39"/>
      <c r="F77" s="40">
        <f>F78+F82+F86</f>
        <v>1231.5999999999999</v>
      </c>
      <c r="G77" s="40">
        <f>G78+G82+G86</f>
        <v>139.60000000000002</v>
      </c>
      <c r="H77" s="40">
        <f>H78+H82+H86</f>
        <v>1371.1999999999998</v>
      </c>
    </row>
    <row r="78" spans="1:8" ht="36.75" customHeight="1" x14ac:dyDescent="0.25">
      <c r="A78" s="5" t="s">
        <v>86</v>
      </c>
      <c r="B78" s="5">
        <v>902</v>
      </c>
      <c r="C78" s="86" t="s">
        <v>111</v>
      </c>
      <c r="D78" s="5" t="s">
        <v>129</v>
      </c>
      <c r="E78" s="5" t="s">
        <v>96</v>
      </c>
      <c r="F78" s="17">
        <f>F79+F80+F81</f>
        <v>723.5</v>
      </c>
      <c r="G78" s="17">
        <f>G79+G80+G81</f>
        <v>127.9</v>
      </c>
      <c r="H78" s="17">
        <f>H79+H80+H81</f>
        <v>851.4</v>
      </c>
    </row>
    <row r="79" spans="1:8" ht="30.75" customHeight="1" x14ac:dyDescent="0.25">
      <c r="A79" s="3" t="s">
        <v>45</v>
      </c>
      <c r="B79" s="5">
        <v>902</v>
      </c>
      <c r="C79" s="87" t="s">
        <v>111</v>
      </c>
      <c r="D79" s="3" t="s">
        <v>129</v>
      </c>
      <c r="E79" s="3" t="s">
        <v>43</v>
      </c>
      <c r="F79" s="18">
        <v>548</v>
      </c>
      <c r="G79" s="18">
        <v>85.9</v>
      </c>
      <c r="H79" s="18">
        <f>F79+G79</f>
        <v>633.9</v>
      </c>
    </row>
    <row r="80" spans="1:8" ht="36" customHeight="1" x14ac:dyDescent="0.25">
      <c r="A80" s="3" t="s">
        <v>70</v>
      </c>
      <c r="B80" s="5">
        <v>902</v>
      </c>
      <c r="C80" s="87" t="s">
        <v>111</v>
      </c>
      <c r="D80" s="3" t="s">
        <v>129</v>
      </c>
      <c r="E80" s="3" t="s">
        <v>99</v>
      </c>
      <c r="F80" s="18">
        <v>10</v>
      </c>
      <c r="G80" s="18"/>
      <c r="H80" s="18">
        <f t="shared" ref="H80:H81" si="5">F80+G80</f>
        <v>10</v>
      </c>
    </row>
    <row r="81" spans="1:8" ht="51.75" customHeight="1" x14ac:dyDescent="0.25">
      <c r="A81" s="3" t="s">
        <v>84</v>
      </c>
      <c r="B81" s="5">
        <v>902</v>
      </c>
      <c r="C81" s="87" t="s">
        <v>111</v>
      </c>
      <c r="D81" s="7" t="s">
        <v>129</v>
      </c>
      <c r="E81" s="3" t="s">
        <v>125</v>
      </c>
      <c r="F81" s="18">
        <v>165.5</v>
      </c>
      <c r="G81" s="18">
        <v>42</v>
      </c>
      <c r="H81" s="18">
        <f t="shared" si="5"/>
        <v>207.5</v>
      </c>
    </row>
    <row r="82" spans="1:8" ht="27" customHeight="1" x14ac:dyDescent="0.25">
      <c r="A82" s="5" t="s">
        <v>86</v>
      </c>
      <c r="B82" s="5">
        <v>902</v>
      </c>
      <c r="C82" s="87" t="s">
        <v>111</v>
      </c>
      <c r="D82" s="7" t="s">
        <v>223</v>
      </c>
      <c r="E82" s="3">
        <v>120</v>
      </c>
      <c r="F82" s="18">
        <f>F83+F84+F85</f>
        <v>438.1</v>
      </c>
      <c r="G82" s="18">
        <f>G83+G84+G85</f>
        <v>46.7</v>
      </c>
      <c r="H82" s="18">
        <f>H83+H84+H85</f>
        <v>484.79999999999995</v>
      </c>
    </row>
    <row r="83" spans="1:8" ht="27" customHeight="1" x14ac:dyDescent="0.25">
      <c r="A83" s="3" t="s">
        <v>45</v>
      </c>
      <c r="B83" s="5">
        <v>902</v>
      </c>
      <c r="C83" s="87" t="s">
        <v>111</v>
      </c>
      <c r="D83" s="7" t="s">
        <v>223</v>
      </c>
      <c r="E83" s="3" t="s">
        <v>43</v>
      </c>
      <c r="F83" s="18">
        <v>328.8</v>
      </c>
      <c r="G83" s="18">
        <v>18.399999999999999</v>
      </c>
      <c r="H83" s="18">
        <f>F83+G83</f>
        <v>347.2</v>
      </c>
    </row>
    <row r="84" spans="1:8" ht="35.25" customHeight="1" x14ac:dyDescent="0.25">
      <c r="A84" s="3" t="s">
        <v>70</v>
      </c>
      <c r="B84" s="5">
        <v>902</v>
      </c>
      <c r="C84" s="87" t="s">
        <v>111</v>
      </c>
      <c r="D84" s="7" t="s">
        <v>223</v>
      </c>
      <c r="E84" s="3" t="s">
        <v>99</v>
      </c>
      <c r="F84" s="18">
        <v>10</v>
      </c>
      <c r="G84" s="18">
        <v>11</v>
      </c>
      <c r="H84" s="18">
        <f t="shared" ref="H84:H86" si="6">F84+G84</f>
        <v>21</v>
      </c>
    </row>
    <row r="85" spans="1:8" ht="48.75" customHeight="1" x14ac:dyDescent="0.25">
      <c r="A85" s="3" t="s">
        <v>84</v>
      </c>
      <c r="B85" s="5">
        <v>902</v>
      </c>
      <c r="C85" s="87" t="s">
        <v>111</v>
      </c>
      <c r="D85" s="7" t="s">
        <v>223</v>
      </c>
      <c r="E85" s="3" t="s">
        <v>125</v>
      </c>
      <c r="F85" s="18">
        <v>99.3</v>
      </c>
      <c r="G85" s="18">
        <v>17.3</v>
      </c>
      <c r="H85" s="18">
        <f t="shared" si="6"/>
        <v>116.6</v>
      </c>
    </row>
    <row r="86" spans="1:8" ht="38.25" customHeight="1" x14ac:dyDescent="0.25">
      <c r="A86" s="3" t="s">
        <v>77</v>
      </c>
      <c r="B86" s="5">
        <v>902</v>
      </c>
      <c r="C86" s="87" t="s">
        <v>111</v>
      </c>
      <c r="D86" s="7" t="s">
        <v>223</v>
      </c>
      <c r="E86" s="3" t="s">
        <v>126</v>
      </c>
      <c r="F86" s="18">
        <v>70</v>
      </c>
      <c r="G86" s="18">
        <v>-35</v>
      </c>
      <c r="H86" s="18">
        <f t="shared" si="6"/>
        <v>35</v>
      </c>
    </row>
    <row r="87" spans="1:8" ht="12.75" customHeight="1" x14ac:dyDescent="0.25">
      <c r="A87" s="5" t="s">
        <v>42</v>
      </c>
      <c r="B87" s="5">
        <v>902</v>
      </c>
      <c r="C87" s="86" t="s">
        <v>111</v>
      </c>
      <c r="D87" s="5" t="s">
        <v>129</v>
      </c>
      <c r="E87" s="5" t="s">
        <v>15</v>
      </c>
      <c r="F87" s="17">
        <v>0</v>
      </c>
      <c r="G87" s="17">
        <v>0</v>
      </c>
      <c r="H87" s="17">
        <v>0</v>
      </c>
    </row>
    <row r="88" spans="1:8" ht="12.75" customHeight="1" x14ac:dyDescent="0.25">
      <c r="A88" s="3" t="s">
        <v>39</v>
      </c>
      <c r="B88" s="5">
        <v>902</v>
      </c>
      <c r="C88" s="87" t="s">
        <v>111</v>
      </c>
      <c r="D88" s="3" t="s">
        <v>129</v>
      </c>
      <c r="E88" s="3" t="s">
        <v>81</v>
      </c>
      <c r="F88" s="18">
        <v>0</v>
      </c>
      <c r="G88" s="18">
        <v>0</v>
      </c>
      <c r="H88" s="18">
        <v>0</v>
      </c>
    </row>
    <row r="89" spans="1:8" ht="39" customHeight="1" x14ac:dyDescent="0.25">
      <c r="A89" s="9" t="s">
        <v>269</v>
      </c>
      <c r="B89" s="9">
        <v>902</v>
      </c>
      <c r="C89" s="89" t="s">
        <v>111</v>
      </c>
      <c r="D89" s="10" t="s">
        <v>276</v>
      </c>
      <c r="E89" s="9"/>
      <c r="F89" s="31">
        <f>F90</f>
        <v>291</v>
      </c>
      <c r="G89" s="31">
        <f>G90</f>
        <v>48.8</v>
      </c>
      <c r="H89" s="31">
        <f t="shared" ref="H89:H95" si="7">F89+G89</f>
        <v>339.8</v>
      </c>
    </row>
    <row r="90" spans="1:8" ht="39.75" customHeight="1" x14ac:dyDescent="0.25">
      <c r="A90" s="3" t="s">
        <v>77</v>
      </c>
      <c r="B90" s="5">
        <v>902</v>
      </c>
      <c r="C90" s="87" t="s">
        <v>111</v>
      </c>
      <c r="D90" s="7" t="s">
        <v>276</v>
      </c>
      <c r="E90" s="3">
        <v>244</v>
      </c>
      <c r="F90" s="71">
        <v>291</v>
      </c>
      <c r="G90" s="71">
        <v>48.8</v>
      </c>
      <c r="H90" s="71">
        <f t="shared" si="7"/>
        <v>339.8</v>
      </c>
    </row>
    <row r="91" spans="1:8" ht="38.25" customHeight="1" x14ac:dyDescent="0.25">
      <c r="A91" s="3" t="s">
        <v>45</v>
      </c>
      <c r="B91" s="5">
        <v>902</v>
      </c>
      <c r="C91" s="87" t="s">
        <v>111</v>
      </c>
      <c r="D91" s="3" t="s">
        <v>272</v>
      </c>
      <c r="E91" s="3">
        <v>121</v>
      </c>
      <c r="F91" s="42"/>
      <c r="G91" s="42">
        <v>965.7</v>
      </c>
      <c r="H91" s="42">
        <f t="shared" si="7"/>
        <v>965.7</v>
      </c>
    </row>
    <row r="92" spans="1:8" ht="39.75" customHeight="1" x14ac:dyDescent="0.25">
      <c r="A92" s="3" t="s">
        <v>84</v>
      </c>
      <c r="B92" s="5">
        <v>902</v>
      </c>
      <c r="C92" s="87" t="s">
        <v>111</v>
      </c>
      <c r="D92" s="3" t="s">
        <v>272</v>
      </c>
      <c r="E92" s="3" t="s">
        <v>125</v>
      </c>
      <c r="F92" s="42"/>
      <c r="G92" s="42">
        <v>135.5</v>
      </c>
      <c r="H92" s="42">
        <f t="shared" si="7"/>
        <v>135.5</v>
      </c>
    </row>
    <row r="93" spans="1:8" ht="30.75" customHeight="1" x14ac:dyDescent="0.25">
      <c r="A93" s="25" t="s">
        <v>78</v>
      </c>
      <c r="B93" s="28">
        <v>902</v>
      </c>
      <c r="C93" s="85" t="s">
        <v>9</v>
      </c>
      <c r="D93" s="26" t="s">
        <v>231</v>
      </c>
      <c r="E93" s="25"/>
      <c r="F93" s="107">
        <f>F94</f>
        <v>3912.64</v>
      </c>
      <c r="G93" s="107">
        <f>G94</f>
        <v>-3912.64</v>
      </c>
      <c r="H93" s="107">
        <f t="shared" si="7"/>
        <v>0</v>
      </c>
    </row>
    <row r="94" spans="1:8" ht="23.25" customHeight="1" x14ac:dyDescent="0.25">
      <c r="A94" s="3" t="s">
        <v>20</v>
      </c>
      <c r="B94" s="5">
        <v>902</v>
      </c>
      <c r="C94" s="87" t="s">
        <v>9</v>
      </c>
      <c r="D94" s="7" t="s">
        <v>231</v>
      </c>
      <c r="E94" s="3">
        <v>800</v>
      </c>
      <c r="F94" s="18">
        <f>F95</f>
        <v>3912.64</v>
      </c>
      <c r="G94" s="18">
        <v>-3912.64</v>
      </c>
      <c r="H94" s="18">
        <f t="shared" si="7"/>
        <v>0</v>
      </c>
    </row>
    <row r="95" spans="1:8" ht="16.5" customHeight="1" x14ac:dyDescent="0.25">
      <c r="A95" s="3" t="s">
        <v>78</v>
      </c>
      <c r="B95" s="5">
        <v>902</v>
      </c>
      <c r="C95" s="87" t="s">
        <v>9</v>
      </c>
      <c r="D95" s="7" t="s">
        <v>231</v>
      </c>
      <c r="E95" s="3">
        <v>870</v>
      </c>
      <c r="F95" s="18">
        <v>3912.64</v>
      </c>
      <c r="G95" s="18">
        <v>-3912.64</v>
      </c>
      <c r="H95" s="18">
        <f t="shared" si="7"/>
        <v>0</v>
      </c>
    </row>
    <row r="96" spans="1:8" ht="16.5" customHeight="1" x14ac:dyDescent="0.25">
      <c r="A96" s="25" t="s">
        <v>160</v>
      </c>
      <c r="B96" s="28">
        <v>901</v>
      </c>
      <c r="C96" s="85" t="s">
        <v>159</v>
      </c>
      <c r="D96" s="26" t="s">
        <v>48</v>
      </c>
      <c r="E96" s="25"/>
      <c r="F96" s="106">
        <f t="shared" ref="F96:H97" si="8">F97</f>
        <v>200</v>
      </c>
      <c r="G96" s="106">
        <f t="shared" si="8"/>
        <v>0</v>
      </c>
      <c r="H96" s="106">
        <f t="shared" si="8"/>
        <v>200</v>
      </c>
    </row>
    <row r="97" spans="1:8" ht="14.25" customHeight="1" x14ac:dyDescent="0.25">
      <c r="A97" s="3" t="s">
        <v>20</v>
      </c>
      <c r="B97" s="5">
        <v>901</v>
      </c>
      <c r="C97" s="87" t="s">
        <v>159</v>
      </c>
      <c r="D97" s="7" t="s">
        <v>48</v>
      </c>
      <c r="E97" s="3">
        <v>800</v>
      </c>
      <c r="F97" s="18">
        <f t="shared" si="8"/>
        <v>200</v>
      </c>
      <c r="G97" s="18">
        <f t="shared" si="8"/>
        <v>0</v>
      </c>
      <c r="H97" s="18">
        <f t="shared" si="8"/>
        <v>200</v>
      </c>
    </row>
    <row r="98" spans="1:8" ht="14.25" customHeight="1" x14ac:dyDescent="0.25">
      <c r="A98" s="3" t="s">
        <v>78</v>
      </c>
      <c r="B98" s="5">
        <v>901</v>
      </c>
      <c r="C98" s="87" t="s">
        <v>159</v>
      </c>
      <c r="D98" s="7" t="s">
        <v>48</v>
      </c>
      <c r="E98" s="3">
        <v>870</v>
      </c>
      <c r="F98" s="18">
        <v>200</v>
      </c>
      <c r="G98" s="18"/>
      <c r="H98" s="18">
        <v>200</v>
      </c>
    </row>
    <row r="99" spans="1:8" ht="17.25" customHeight="1" x14ac:dyDescent="0.25">
      <c r="A99" s="28" t="s">
        <v>154</v>
      </c>
      <c r="B99" s="28">
        <v>901</v>
      </c>
      <c r="C99" s="88" t="s">
        <v>9</v>
      </c>
      <c r="D99" s="28"/>
      <c r="E99" s="28"/>
      <c r="F99" s="30">
        <f>F100+F111</f>
        <v>14571.400000000001</v>
      </c>
      <c r="G99" s="30">
        <f>G100+G111+G119+G121+G123</f>
        <v>2703.11</v>
      </c>
      <c r="H99" s="30">
        <f>H100+H111+H119+H121+H123</f>
        <v>17274.509999999998</v>
      </c>
    </row>
    <row r="100" spans="1:8" s="1" customFormat="1" ht="23.25" customHeight="1" x14ac:dyDescent="0.25">
      <c r="A100" s="9" t="s">
        <v>51</v>
      </c>
      <c r="B100" s="9">
        <v>901</v>
      </c>
      <c r="C100" s="89" t="s">
        <v>9</v>
      </c>
      <c r="D100" s="9" t="s">
        <v>60</v>
      </c>
      <c r="E100" s="9"/>
      <c r="F100" s="19">
        <f>F101+F104+F105</f>
        <v>1123.5</v>
      </c>
      <c r="G100" s="19">
        <f>G101+G104+G105+G108+G109+G110</f>
        <v>289.7</v>
      </c>
      <c r="H100" s="19">
        <f>H101+H104+H105+H108+H109+H110</f>
        <v>1413.2</v>
      </c>
    </row>
    <row r="101" spans="1:8" s="1" customFormat="1" ht="24" customHeight="1" x14ac:dyDescent="0.25">
      <c r="A101" s="5" t="s">
        <v>79</v>
      </c>
      <c r="B101" s="5">
        <v>901</v>
      </c>
      <c r="C101" s="86" t="s">
        <v>9</v>
      </c>
      <c r="D101" s="5" t="s">
        <v>60</v>
      </c>
      <c r="E101" s="5" t="s">
        <v>34</v>
      </c>
      <c r="F101" s="17">
        <f>F102+F103</f>
        <v>573.5</v>
      </c>
      <c r="G101" s="17">
        <f>G102+G103</f>
        <v>12.4</v>
      </c>
      <c r="H101" s="18">
        <f t="shared" ref="H101:H103" si="9">F101+G101</f>
        <v>585.9</v>
      </c>
    </row>
    <row r="102" spans="1:8" s="1" customFormat="1" ht="14.25" customHeight="1" x14ac:dyDescent="0.25">
      <c r="A102" s="3" t="s">
        <v>24</v>
      </c>
      <c r="B102" s="5">
        <v>901</v>
      </c>
      <c r="C102" s="87" t="s">
        <v>9</v>
      </c>
      <c r="D102" s="3" t="s">
        <v>60</v>
      </c>
      <c r="E102" s="3" t="s">
        <v>91</v>
      </c>
      <c r="F102" s="18">
        <v>440.5</v>
      </c>
      <c r="G102" s="18">
        <v>8</v>
      </c>
      <c r="H102" s="18">
        <f t="shared" si="9"/>
        <v>448.5</v>
      </c>
    </row>
    <row r="103" spans="1:8" s="1" customFormat="1" ht="47.25" customHeight="1" x14ac:dyDescent="0.25">
      <c r="A103" s="3" t="s">
        <v>76</v>
      </c>
      <c r="B103" s="5">
        <v>901</v>
      </c>
      <c r="C103" s="87" t="s">
        <v>9</v>
      </c>
      <c r="D103" s="3" t="s">
        <v>60</v>
      </c>
      <c r="E103" s="3" t="s">
        <v>33</v>
      </c>
      <c r="F103" s="18">
        <v>133</v>
      </c>
      <c r="G103" s="18">
        <v>4.4000000000000004</v>
      </c>
      <c r="H103" s="18">
        <f t="shared" si="9"/>
        <v>137.4</v>
      </c>
    </row>
    <row r="104" spans="1:8" s="1" customFormat="1" ht="35.25" customHeight="1" x14ac:dyDescent="0.25">
      <c r="A104" s="3" t="s">
        <v>77</v>
      </c>
      <c r="B104" s="5">
        <v>901</v>
      </c>
      <c r="C104" s="87" t="s">
        <v>9</v>
      </c>
      <c r="D104" s="3" t="s">
        <v>60</v>
      </c>
      <c r="E104" s="3" t="s">
        <v>126</v>
      </c>
      <c r="F104" s="18">
        <v>500</v>
      </c>
      <c r="G104" s="18">
        <v>67.099999999999994</v>
      </c>
      <c r="H104" s="18">
        <f>F104+G104</f>
        <v>567.1</v>
      </c>
    </row>
    <row r="105" spans="1:8" s="1" customFormat="1" ht="18" customHeight="1" x14ac:dyDescent="0.25">
      <c r="A105" s="5" t="s">
        <v>42</v>
      </c>
      <c r="B105" s="5">
        <v>901</v>
      </c>
      <c r="C105" s="86" t="s">
        <v>9</v>
      </c>
      <c r="D105" s="7" t="s">
        <v>60</v>
      </c>
      <c r="E105" s="5" t="s">
        <v>15</v>
      </c>
      <c r="F105" s="18">
        <f>F106</f>
        <v>50</v>
      </c>
      <c r="G105" s="18">
        <f>G106</f>
        <v>97</v>
      </c>
      <c r="H105" s="18">
        <f t="shared" ref="H105:H106" si="10">F105+G105</f>
        <v>147</v>
      </c>
    </row>
    <row r="106" spans="1:8" s="1" customFormat="1" ht="18.75" customHeight="1" x14ac:dyDescent="0.25">
      <c r="A106" s="3" t="s">
        <v>14</v>
      </c>
      <c r="B106" s="5">
        <v>901</v>
      </c>
      <c r="C106" s="87" t="s">
        <v>9</v>
      </c>
      <c r="D106" s="7" t="s">
        <v>60</v>
      </c>
      <c r="E106" s="3">
        <v>851</v>
      </c>
      <c r="F106" s="18">
        <v>50</v>
      </c>
      <c r="G106" s="18">
        <v>97</v>
      </c>
      <c r="H106" s="18">
        <f t="shared" si="10"/>
        <v>147</v>
      </c>
    </row>
    <row r="107" spans="1:8" s="1" customFormat="1" ht="22.5" customHeight="1" x14ac:dyDescent="0.25">
      <c r="A107" s="3" t="s">
        <v>39</v>
      </c>
      <c r="B107" s="5">
        <v>901</v>
      </c>
      <c r="C107" s="87" t="s">
        <v>9</v>
      </c>
      <c r="D107" s="7" t="s">
        <v>60</v>
      </c>
      <c r="E107" s="3" t="s">
        <v>81</v>
      </c>
      <c r="F107" s="18">
        <v>0</v>
      </c>
      <c r="G107" s="18">
        <v>0</v>
      </c>
      <c r="H107" s="18">
        <v>0</v>
      </c>
    </row>
    <row r="108" spans="1:8" s="1" customFormat="1" ht="22.5" customHeight="1" x14ac:dyDescent="0.25">
      <c r="A108" s="3" t="s">
        <v>289</v>
      </c>
      <c r="B108" s="5">
        <v>901</v>
      </c>
      <c r="C108" s="87" t="s">
        <v>9</v>
      </c>
      <c r="D108" s="7" t="s">
        <v>273</v>
      </c>
      <c r="E108" s="3">
        <v>119</v>
      </c>
      <c r="F108" s="18"/>
      <c r="G108" s="18">
        <v>22</v>
      </c>
      <c r="H108" s="18">
        <f>F108+G108</f>
        <v>22</v>
      </c>
    </row>
    <row r="109" spans="1:8" s="1" customFormat="1" ht="22.5" customHeight="1" x14ac:dyDescent="0.25">
      <c r="A109" s="3" t="s">
        <v>24</v>
      </c>
      <c r="B109" s="5">
        <v>901</v>
      </c>
      <c r="C109" s="87" t="s">
        <v>9</v>
      </c>
      <c r="D109" s="7" t="s">
        <v>272</v>
      </c>
      <c r="E109" s="3">
        <v>111</v>
      </c>
      <c r="F109" s="18"/>
      <c r="G109" s="18">
        <v>76.7</v>
      </c>
      <c r="H109" s="18">
        <f t="shared" ref="H109:H110" si="11">F109+G109</f>
        <v>76.7</v>
      </c>
    </row>
    <row r="110" spans="1:8" s="1" customFormat="1" ht="22.5" customHeight="1" x14ac:dyDescent="0.25">
      <c r="A110" s="3" t="s">
        <v>289</v>
      </c>
      <c r="B110" s="5">
        <v>901</v>
      </c>
      <c r="C110" s="87" t="s">
        <v>9</v>
      </c>
      <c r="D110" s="7" t="s">
        <v>272</v>
      </c>
      <c r="E110" s="3">
        <v>119</v>
      </c>
      <c r="F110" s="18"/>
      <c r="G110" s="18">
        <v>14.5</v>
      </c>
      <c r="H110" s="18">
        <f t="shared" si="11"/>
        <v>14.5</v>
      </c>
    </row>
    <row r="111" spans="1:8" s="1" customFormat="1" ht="45" customHeight="1" x14ac:dyDescent="0.25">
      <c r="A111" s="9" t="s">
        <v>264</v>
      </c>
      <c r="B111" s="9">
        <v>901</v>
      </c>
      <c r="C111" s="89" t="s">
        <v>9</v>
      </c>
      <c r="D111" s="10" t="s">
        <v>214</v>
      </c>
      <c r="E111" s="9">
        <v>621</v>
      </c>
      <c r="F111" s="19">
        <f>F112+F115+F116</f>
        <v>13447.900000000001</v>
      </c>
      <c r="G111" s="19">
        <f>G112+G115+G116</f>
        <v>-164.1</v>
      </c>
      <c r="H111" s="19">
        <f>H112+H115+H116</f>
        <v>13283.8</v>
      </c>
    </row>
    <row r="112" spans="1:8" s="1" customFormat="1" ht="22.5" customHeight="1" x14ac:dyDescent="0.25">
      <c r="A112" s="5" t="s">
        <v>79</v>
      </c>
      <c r="B112" s="5">
        <v>901</v>
      </c>
      <c r="C112" s="86" t="s">
        <v>9</v>
      </c>
      <c r="D112" s="8" t="s">
        <v>214</v>
      </c>
      <c r="E112" s="5" t="s">
        <v>34</v>
      </c>
      <c r="F112" s="17">
        <f>F113+F114</f>
        <v>8853.7000000000007</v>
      </c>
      <c r="G112" s="17">
        <f>G113+G114</f>
        <v>0</v>
      </c>
      <c r="H112" s="17">
        <f>H113+H114</f>
        <v>8853.7000000000007</v>
      </c>
    </row>
    <row r="113" spans="1:8" s="1" customFormat="1" ht="22.5" customHeight="1" x14ac:dyDescent="0.25">
      <c r="A113" s="3" t="s">
        <v>24</v>
      </c>
      <c r="B113" s="5">
        <v>901</v>
      </c>
      <c r="C113" s="87" t="s">
        <v>9</v>
      </c>
      <c r="D113" s="8" t="s">
        <v>214</v>
      </c>
      <c r="E113" s="3" t="s">
        <v>91</v>
      </c>
      <c r="F113" s="18">
        <v>6800.1</v>
      </c>
      <c r="G113" s="18"/>
      <c r="H113" s="18">
        <v>6800.1</v>
      </c>
    </row>
    <row r="114" spans="1:8" s="1" customFormat="1" ht="22.5" customHeight="1" x14ac:dyDescent="0.25">
      <c r="A114" s="3" t="s">
        <v>76</v>
      </c>
      <c r="B114" s="5">
        <v>901</v>
      </c>
      <c r="C114" s="87" t="s">
        <v>9</v>
      </c>
      <c r="D114" s="8" t="s">
        <v>214</v>
      </c>
      <c r="E114" s="3" t="s">
        <v>33</v>
      </c>
      <c r="F114" s="18">
        <v>2053.6</v>
      </c>
      <c r="G114" s="18"/>
      <c r="H114" s="18">
        <v>2053.6</v>
      </c>
    </row>
    <row r="115" spans="1:8" s="1" customFormat="1" ht="22.5" customHeight="1" x14ac:dyDescent="0.25">
      <c r="A115" s="3" t="s">
        <v>77</v>
      </c>
      <c r="B115" s="5">
        <v>901</v>
      </c>
      <c r="C115" s="87" t="s">
        <v>9</v>
      </c>
      <c r="D115" s="8" t="s">
        <v>214</v>
      </c>
      <c r="E115" s="3" t="s">
        <v>126</v>
      </c>
      <c r="F115" s="18">
        <v>4494.2</v>
      </c>
      <c r="G115" s="18">
        <v>-164.1</v>
      </c>
      <c r="H115" s="18">
        <f>F115+G115</f>
        <v>4330.0999999999995</v>
      </c>
    </row>
    <row r="116" spans="1:8" s="1" customFormat="1" ht="22.5" customHeight="1" x14ac:dyDescent="0.25">
      <c r="A116" s="5" t="s">
        <v>42</v>
      </c>
      <c r="B116" s="5">
        <v>901</v>
      </c>
      <c r="C116" s="86" t="s">
        <v>9</v>
      </c>
      <c r="D116" s="8" t="s">
        <v>214</v>
      </c>
      <c r="E116" s="5" t="s">
        <v>15</v>
      </c>
      <c r="F116" s="18">
        <f>F117+F118</f>
        <v>100</v>
      </c>
      <c r="G116" s="18"/>
      <c r="H116" s="18">
        <f>H117+H118</f>
        <v>100</v>
      </c>
    </row>
    <row r="117" spans="1:8" s="1" customFormat="1" ht="22.5" customHeight="1" x14ac:dyDescent="0.25">
      <c r="A117" s="3" t="s">
        <v>14</v>
      </c>
      <c r="B117" s="5">
        <v>901</v>
      </c>
      <c r="C117" s="87" t="s">
        <v>9</v>
      </c>
      <c r="D117" s="8" t="s">
        <v>214</v>
      </c>
      <c r="E117" s="3">
        <v>851</v>
      </c>
      <c r="F117" s="18">
        <v>100</v>
      </c>
      <c r="G117" s="18"/>
      <c r="H117" s="18">
        <v>100</v>
      </c>
    </row>
    <row r="118" spans="1:8" s="1" customFormat="1" ht="22.5" customHeight="1" x14ac:dyDescent="0.25">
      <c r="A118" s="3" t="s">
        <v>39</v>
      </c>
      <c r="B118" s="5">
        <v>901</v>
      </c>
      <c r="C118" s="87" t="s">
        <v>9</v>
      </c>
      <c r="D118" s="8" t="s">
        <v>214</v>
      </c>
      <c r="E118" s="3" t="s">
        <v>81</v>
      </c>
      <c r="F118" s="18">
        <v>0</v>
      </c>
      <c r="G118" s="18">
        <v>0</v>
      </c>
      <c r="H118" s="18">
        <v>0</v>
      </c>
    </row>
    <row r="119" spans="1:8" s="1" customFormat="1" ht="56.25" customHeight="1" x14ac:dyDescent="0.25">
      <c r="A119" s="9" t="s">
        <v>286</v>
      </c>
      <c r="B119" s="9">
        <v>901</v>
      </c>
      <c r="C119" s="89" t="s">
        <v>9</v>
      </c>
      <c r="D119" s="10" t="s">
        <v>287</v>
      </c>
      <c r="E119" s="9">
        <v>621</v>
      </c>
      <c r="F119" s="19"/>
      <c r="G119" s="19">
        <f>G120</f>
        <v>500</v>
      </c>
      <c r="H119" s="19">
        <f t="shared" ref="H119:H124" si="12">F119+G119</f>
        <v>500</v>
      </c>
    </row>
    <row r="120" spans="1:8" s="1" customFormat="1" ht="22.5" customHeight="1" x14ac:dyDescent="0.25">
      <c r="A120" s="3" t="s">
        <v>288</v>
      </c>
      <c r="B120" s="5">
        <v>901</v>
      </c>
      <c r="C120" s="87" t="s">
        <v>9</v>
      </c>
      <c r="D120" s="8" t="s">
        <v>287</v>
      </c>
      <c r="E120" s="3">
        <v>621</v>
      </c>
      <c r="F120" s="18"/>
      <c r="G120" s="71">
        <v>500</v>
      </c>
      <c r="H120" s="71">
        <f t="shared" si="12"/>
        <v>500</v>
      </c>
    </row>
    <row r="121" spans="1:8" s="1" customFormat="1" ht="22.5" customHeight="1" x14ac:dyDescent="0.25">
      <c r="A121" s="9" t="s">
        <v>286</v>
      </c>
      <c r="B121" s="9">
        <v>901</v>
      </c>
      <c r="C121" s="89" t="s">
        <v>9</v>
      </c>
      <c r="D121" s="10" t="s">
        <v>273</v>
      </c>
      <c r="E121" s="9">
        <v>621</v>
      </c>
      <c r="F121" s="19"/>
      <c r="G121" s="19">
        <f>G122</f>
        <v>188.71</v>
      </c>
      <c r="H121" s="19">
        <f t="shared" si="12"/>
        <v>188.71</v>
      </c>
    </row>
    <row r="122" spans="1:8" s="1" customFormat="1" ht="22.5" customHeight="1" x14ac:dyDescent="0.25">
      <c r="A122" s="3" t="s">
        <v>288</v>
      </c>
      <c r="B122" s="5">
        <v>901</v>
      </c>
      <c r="C122" s="87" t="s">
        <v>9</v>
      </c>
      <c r="D122" s="8" t="s">
        <v>273</v>
      </c>
      <c r="E122" s="3">
        <v>621</v>
      </c>
      <c r="F122" s="18"/>
      <c r="G122" s="18">
        <v>188.71</v>
      </c>
      <c r="H122" s="18">
        <f t="shared" si="12"/>
        <v>188.71</v>
      </c>
    </row>
    <row r="123" spans="1:8" s="1" customFormat="1" ht="22.5" customHeight="1" x14ac:dyDescent="0.25">
      <c r="A123" s="9" t="s">
        <v>286</v>
      </c>
      <c r="B123" s="9">
        <v>901</v>
      </c>
      <c r="C123" s="89" t="s">
        <v>9</v>
      </c>
      <c r="D123" s="10" t="s">
        <v>272</v>
      </c>
      <c r="E123" s="9">
        <v>621</v>
      </c>
      <c r="F123" s="19"/>
      <c r="G123" s="19">
        <f>G124</f>
        <v>1888.8</v>
      </c>
      <c r="H123" s="19">
        <f t="shared" si="12"/>
        <v>1888.8</v>
      </c>
    </row>
    <row r="124" spans="1:8" s="1" customFormat="1" ht="22.5" customHeight="1" x14ac:dyDescent="0.25">
      <c r="A124" s="3" t="s">
        <v>288</v>
      </c>
      <c r="B124" s="5">
        <v>901</v>
      </c>
      <c r="C124" s="87" t="s">
        <v>9</v>
      </c>
      <c r="D124" s="8" t="s">
        <v>272</v>
      </c>
      <c r="E124" s="3">
        <v>621</v>
      </c>
      <c r="F124" s="18"/>
      <c r="G124" s="18">
        <v>1888.8</v>
      </c>
      <c r="H124" s="18">
        <f t="shared" si="12"/>
        <v>1888.8</v>
      </c>
    </row>
    <row r="125" spans="1:8" ht="24.75" customHeight="1" x14ac:dyDescent="0.25">
      <c r="A125" s="25" t="s">
        <v>170</v>
      </c>
      <c r="B125" s="25">
        <v>901</v>
      </c>
      <c r="C125" s="85" t="s">
        <v>249</v>
      </c>
      <c r="D125" s="25"/>
      <c r="E125" s="25"/>
      <c r="F125" s="27">
        <f>F136+F138+F126+F134</f>
        <v>3098.2000000000003</v>
      </c>
      <c r="G125" s="27">
        <f>G136+G138+G126+G134</f>
        <v>783.7</v>
      </c>
      <c r="H125" s="27">
        <f>H136+H138+H126+H134</f>
        <v>3881.9</v>
      </c>
    </row>
    <row r="126" spans="1:8" ht="40.5" customHeight="1" x14ac:dyDescent="0.25">
      <c r="A126" s="9" t="s">
        <v>197</v>
      </c>
      <c r="B126" s="9">
        <v>901</v>
      </c>
      <c r="C126" s="89" t="s">
        <v>193</v>
      </c>
      <c r="D126" s="10" t="s">
        <v>194</v>
      </c>
      <c r="E126" s="9"/>
      <c r="F126" s="19">
        <f>F127+F130</f>
        <v>2973.2000000000003</v>
      </c>
      <c r="G126" s="19">
        <f>G127+G130+G131+G132+G133</f>
        <v>783.7</v>
      </c>
      <c r="H126" s="19">
        <f>H127+H130+H131+H132+H133</f>
        <v>3756.9</v>
      </c>
    </row>
    <row r="127" spans="1:8" ht="24.75" customHeight="1" x14ac:dyDescent="0.25">
      <c r="A127" s="5" t="s">
        <v>79</v>
      </c>
      <c r="B127" s="5">
        <v>901</v>
      </c>
      <c r="C127" s="86" t="s">
        <v>193</v>
      </c>
      <c r="D127" s="8" t="s">
        <v>194</v>
      </c>
      <c r="E127" s="5" t="s">
        <v>34</v>
      </c>
      <c r="F127" s="17">
        <f>F128+F129</f>
        <v>2873.2000000000003</v>
      </c>
      <c r="G127" s="17">
        <f>G128+G129</f>
        <v>0</v>
      </c>
      <c r="H127" s="17">
        <f>H128+H129</f>
        <v>2873.2000000000003</v>
      </c>
    </row>
    <row r="128" spans="1:8" ht="24.75" customHeight="1" x14ac:dyDescent="0.25">
      <c r="A128" s="3" t="s">
        <v>24</v>
      </c>
      <c r="B128" s="5">
        <v>901</v>
      </c>
      <c r="C128" s="87" t="s">
        <v>193</v>
      </c>
      <c r="D128" s="7" t="s">
        <v>194</v>
      </c>
      <c r="E128" s="3" t="s">
        <v>91</v>
      </c>
      <c r="F128" s="18">
        <v>2206.8000000000002</v>
      </c>
      <c r="G128" s="18"/>
      <c r="H128" s="18">
        <v>2206.8000000000002</v>
      </c>
    </row>
    <row r="129" spans="1:8" ht="24.75" customHeight="1" x14ac:dyDescent="0.25">
      <c r="A129" s="3" t="s">
        <v>76</v>
      </c>
      <c r="B129" s="5">
        <v>901</v>
      </c>
      <c r="C129" s="87" t="s">
        <v>193</v>
      </c>
      <c r="D129" s="7" t="s">
        <v>194</v>
      </c>
      <c r="E129" s="3" t="s">
        <v>33</v>
      </c>
      <c r="F129" s="18">
        <v>666.4</v>
      </c>
      <c r="G129" s="18"/>
      <c r="H129" s="18">
        <v>666.4</v>
      </c>
    </row>
    <row r="130" spans="1:8" ht="24.75" customHeight="1" x14ac:dyDescent="0.25">
      <c r="A130" s="3" t="s">
        <v>77</v>
      </c>
      <c r="B130" s="5">
        <v>901</v>
      </c>
      <c r="C130" s="87" t="s">
        <v>193</v>
      </c>
      <c r="D130" s="7" t="s">
        <v>194</v>
      </c>
      <c r="E130" s="3" t="s">
        <v>126</v>
      </c>
      <c r="F130" s="18">
        <v>100</v>
      </c>
      <c r="G130" s="18">
        <v>-10</v>
      </c>
      <c r="H130" s="18">
        <f>F130+G130</f>
        <v>90</v>
      </c>
    </row>
    <row r="131" spans="1:8" ht="24.75" customHeight="1" x14ac:dyDescent="0.25">
      <c r="A131" s="3" t="s">
        <v>24</v>
      </c>
      <c r="B131" s="5">
        <v>901</v>
      </c>
      <c r="C131" s="87" t="s">
        <v>193</v>
      </c>
      <c r="D131" s="3" t="s">
        <v>272</v>
      </c>
      <c r="E131" s="3">
        <v>111</v>
      </c>
      <c r="F131" s="18"/>
      <c r="G131" s="18">
        <v>618.9</v>
      </c>
      <c r="H131" s="18">
        <f>F131+G131</f>
        <v>618.9</v>
      </c>
    </row>
    <row r="132" spans="1:8" ht="24.75" customHeight="1" x14ac:dyDescent="0.25">
      <c r="A132" s="3" t="s">
        <v>76</v>
      </c>
      <c r="B132" s="5">
        <v>901</v>
      </c>
      <c r="C132" s="87" t="s">
        <v>193</v>
      </c>
      <c r="D132" s="3" t="s">
        <v>272</v>
      </c>
      <c r="E132" s="3">
        <v>119</v>
      </c>
      <c r="F132" s="18"/>
      <c r="G132" s="18">
        <v>79.099999999999994</v>
      </c>
      <c r="H132" s="18">
        <f>F132+G132</f>
        <v>79.099999999999994</v>
      </c>
    </row>
    <row r="133" spans="1:8" ht="24.75" customHeight="1" x14ac:dyDescent="0.25">
      <c r="A133" s="3" t="s">
        <v>76</v>
      </c>
      <c r="B133" s="5">
        <v>901</v>
      </c>
      <c r="C133" s="87" t="s">
        <v>193</v>
      </c>
      <c r="D133" s="7" t="s">
        <v>273</v>
      </c>
      <c r="E133" s="3">
        <v>119</v>
      </c>
      <c r="F133" s="18"/>
      <c r="G133" s="18">
        <v>95.7</v>
      </c>
      <c r="H133" s="18">
        <f>F133+G133</f>
        <v>95.7</v>
      </c>
    </row>
    <row r="134" spans="1:8" ht="24.75" customHeight="1" x14ac:dyDescent="0.25">
      <c r="A134" s="75" t="s">
        <v>236</v>
      </c>
      <c r="B134" s="9">
        <v>902</v>
      </c>
      <c r="C134" s="89" t="s">
        <v>210</v>
      </c>
      <c r="D134" s="10" t="s">
        <v>211</v>
      </c>
      <c r="E134" s="10"/>
      <c r="F134" s="77">
        <f>F135</f>
        <v>50</v>
      </c>
      <c r="G134" s="77">
        <f>G135</f>
        <v>0</v>
      </c>
      <c r="H134" s="77">
        <f>H135</f>
        <v>50</v>
      </c>
    </row>
    <row r="135" spans="1:8" ht="24.75" customHeight="1" x14ac:dyDescent="0.25">
      <c r="A135" s="76" t="s">
        <v>77</v>
      </c>
      <c r="B135" s="3">
        <v>902</v>
      </c>
      <c r="C135" s="87" t="s">
        <v>210</v>
      </c>
      <c r="D135" s="7" t="s">
        <v>211</v>
      </c>
      <c r="E135" s="3">
        <v>244</v>
      </c>
      <c r="F135" s="42">
        <v>50</v>
      </c>
      <c r="G135" s="42"/>
      <c r="H135" s="42">
        <v>50</v>
      </c>
    </row>
    <row r="136" spans="1:8" ht="26.25" customHeight="1" x14ac:dyDescent="0.25">
      <c r="A136" s="9" t="s">
        <v>237</v>
      </c>
      <c r="B136" s="9">
        <v>902</v>
      </c>
      <c r="C136" s="89" t="s">
        <v>26</v>
      </c>
      <c r="D136" s="9" t="s">
        <v>109</v>
      </c>
      <c r="E136" s="9"/>
      <c r="F136" s="31">
        <f>F137</f>
        <v>50</v>
      </c>
      <c r="G136" s="31">
        <f>G137</f>
        <v>0</v>
      </c>
      <c r="H136" s="31">
        <f>H137</f>
        <v>50</v>
      </c>
    </row>
    <row r="137" spans="1:8" ht="36" customHeight="1" x14ac:dyDescent="0.25">
      <c r="A137" s="3" t="s">
        <v>77</v>
      </c>
      <c r="B137" s="3">
        <v>902</v>
      </c>
      <c r="C137" s="87" t="s">
        <v>26</v>
      </c>
      <c r="D137" s="3" t="s">
        <v>109</v>
      </c>
      <c r="E137" s="3" t="s">
        <v>126</v>
      </c>
      <c r="F137" s="42">
        <v>50</v>
      </c>
      <c r="G137" s="42"/>
      <c r="H137" s="42">
        <v>50</v>
      </c>
    </row>
    <row r="138" spans="1:8" ht="29.25" customHeight="1" x14ac:dyDescent="0.25">
      <c r="A138" s="9" t="s">
        <v>238</v>
      </c>
      <c r="B138" s="9">
        <v>901</v>
      </c>
      <c r="C138" s="89" t="s">
        <v>26</v>
      </c>
      <c r="D138" s="9" t="s">
        <v>61</v>
      </c>
      <c r="E138" s="9"/>
      <c r="F138" s="72">
        <f>F139</f>
        <v>25</v>
      </c>
      <c r="G138" s="72">
        <f>G139</f>
        <v>0</v>
      </c>
      <c r="H138" s="72">
        <f>H139</f>
        <v>25</v>
      </c>
    </row>
    <row r="139" spans="1:8" ht="35.25" customHeight="1" x14ac:dyDescent="0.25">
      <c r="A139" s="3" t="s">
        <v>77</v>
      </c>
      <c r="B139" s="3">
        <v>901</v>
      </c>
      <c r="C139" s="87" t="s">
        <v>26</v>
      </c>
      <c r="D139" s="3" t="s">
        <v>61</v>
      </c>
      <c r="E139" s="3" t="s">
        <v>126</v>
      </c>
      <c r="F139" s="42">
        <v>25</v>
      </c>
      <c r="G139" s="42"/>
      <c r="H139" s="42">
        <v>25</v>
      </c>
    </row>
    <row r="140" spans="1:8" ht="17.25" customHeight="1" x14ac:dyDescent="0.25">
      <c r="A140" s="25" t="s">
        <v>171</v>
      </c>
      <c r="B140" s="25">
        <v>902</v>
      </c>
      <c r="C140" s="85" t="s">
        <v>172</v>
      </c>
      <c r="D140" s="25"/>
      <c r="E140" s="25"/>
      <c r="F140" s="27">
        <f>F141+F145+F158+F163+F169+F172+F166</f>
        <v>33651.53</v>
      </c>
      <c r="G140" s="27">
        <f>G141+G145+G158+G163+G169+G172+G166</f>
        <v>5286.75</v>
      </c>
      <c r="H140" s="27">
        <f>H141+H145+H158+H163+H169+H172+H166</f>
        <v>38938.28</v>
      </c>
    </row>
    <row r="141" spans="1:8" ht="17.25" customHeight="1" x14ac:dyDescent="0.25">
      <c r="A141" s="9" t="s">
        <v>244</v>
      </c>
      <c r="B141" s="9">
        <v>902</v>
      </c>
      <c r="C141" s="89" t="s">
        <v>52</v>
      </c>
      <c r="D141" s="9" t="s">
        <v>67</v>
      </c>
      <c r="E141" s="9"/>
      <c r="F141" s="19">
        <f>F142+F143</f>
        <v>50</v>
      </c>
      <c r="G141" s="19">
        <f>G142+G143</f>
        <v>0</v>
      </c>
      <c r="H141" s="19">
        <f>H142+H143</f>
        <v>50</v>
      </c>
    </row>
    <row r="142" spans="1:8" ht="35.25" customHeight="1" x14ac:dyDescent="0.25">
      <c r="A142" s="3" t="s">
        <v>77</v>
      </c>
      <c r="B142" s="3">
        <v>902</v>
      </c>
      <c r="C142" s="87" t="s">
        <v>52</v>
      </c>
      <c r="D142" s="3" t="s">
        <v>67</v>
      </c>
      <c r="E142" s="3" t="s">
        <v>126</v>
      </c>
      <c r="F142" s="42">
        <v>50</v>
      </c>
      <c r="G142" s="42"/>
      <c r="H142" s="42">
        <v>50</v>
      </c>
    </row>
    <row r="143" spans="1:8" ht="14.25" customHeight="1" x14ac:dyDescent="0.25">
      <c r="A143" s="5" t="s">
        <v>104</v>
      </c>
      <c r="B143" s="5">
        <v>902</v>
      </c>
      <c r="C143" s="86" t="s">
        <v>52</v>
      </c>
      <c r="D143" s="5" t="s">
        <v>67</v>
      </c>
      <c r="E143" s="5" t="s">
        <v>47</v>
      </c>
      <c r="F143" s="17">
        <f>F144</f>
        <v>0</v>
      </c>
      <c r="G143" s="17">
        <f>G144</f>
        <v>0</v>
      </c>
      <c r="H143" s="17">
        <f>H144</f>
        <v>0</v>
      </c>
    </row>
    <row r="144" spans="1:8" ht="15" customHeight="1" x14ac:dyDescent="0.25">
      <c r="A144" s="3" t="s">
        <v>1</v>
      </c>
      <c r="B144" s="3">
        <v>902</v>
      </c>
      <c r="C144" s="87" t="s">
        <v>52</v>
      </c>
      <c r="D144" s="3" t="s">
        <v>67</v>
      </c>
      <c r="E144" s="3" t="s">
        <v>124</v>
      </c>
      <c r="F144" s="18"/>
      <c r="G144" s="18"/>
      <c r="H144" s="18"/>
    </row>
    <row r="145" spans="1:8" ht="14.25" customHeight="1" x14ac:dyDescent="0.25">
      <c r="A145" s="16" t="s">
        <v>155</v>
      </c>
      <c r="B145" s="16">
        <v>901</v>
      </c>
      <c r="C145" s="91" t="s">
        <v>31</v>
      </c>
      <c r="D145" s="16"/>
      <c r="E145" s="16"/>
      <c r="F145" s="20">
        <f>F146+F149+F152+F155</f>
        <v>2651.2</v>
      </c>
      <c r="G145" s="20">
        <f>G146+G149+G152+G155</f>
        <v>4.7</v>
      </c>
      <c r="H145" s="20">
        <f>H146+H149+H152+H155</f>
        <v>2655.8999999999996</v>
      </c>
    </row>
    <row r="146" spans="1:8" ht="26.25" customHeight="1" x14ac:dyDescent="0.25">
      <c r="A146" s="9" t="s">
        <v>156</v>
      </c>
      <c r="B146" s="9">
        <v>901</v>
      </c>
      <c r="C146" s="89" t="s">
        <v>31</v>
      </c>
      <c r="D146" s="10" t="s">
        <v>322</v>
      </c>
      <c r="E146" s="9"/>
      <c r="F146" s="31">
        <f>F147</f>
        <v>2410.1999999999998</v>
      </c>
      <c r="G146" s="31">
        <f>G147</f>
        <v>0</v>
      </c>
      <c r="H146" s="31">
        <f>H147</f>
        <v>2410.1999999999998</v>
      </c>
    </row>
    <row r="147" spans="1:8" ht="36" customHeight="1" x14ac:dyDescent="0.25">
      <c r="A147" s="5" t="s">
        <v>21</v>
      </c>
      <c r="B147" s="5">
        <v>901</v>
      </c>
      <c r="C147" s="86" t="s">
        <v>31</v>
      </c>
      <c r="D147" s="8" t="s">
        <v>322</v>
      </c>
      <c r="E147" s="5" t="s">
        <v>16</v>
      </c>
      <c r="F147" s="71">
        <f>F148</f>
        <v>2410.1999999999998</v>
      </c>
      <c r="G147" s="71"/>
      <c r="H147" s="71">
        <f>H148</f>
        <v>2410.1999999999998</v>
      </c>
    </row>
    <row r="148" spans="1:8" ht="36" customHeight="1" x14ac:dyDescent="0.25">
      <c r="A148" s="3" t="s">
        <v>77</v>
      </c>
      <c r="B148" s="5">
        <v>901</v>
      </c>
      <c r="C148" s="87" t="s">
        <v>31</v>
      </c>
      <c r="D148" s="7" t="s">
        <v>322</v>
      </c>
      <c r="E148" s="3" t="s">
        <v>126</v>
      </c>
      <c r="F148" s="71">
        <v>2410.1999999999998</v>
      </c>
      <c r="G148" s="71"/>
      <c r="H148" s="71">
        <v>2410.1999999999998</v>
      </c>
    </row>
    <row r="149" spans="1:8" ht="36.75" customHeight="1" x14ac:dyDescent="0.25">
      <c r="A149" s="9" t="s">
        <v>157</v>
      </c>
      <c r="B149" s="9">
        <v>901</v>
      </c>
      <c r="C149" s="89" t="s">
        <v>31</v>
      </c>
      <c r="D149" s="9" t="s">
        <v>123</v>
      </c>
      <c r="E149" s="9"/>
      <c r="F149" s="31">
        <f>F150</f>
        <v>111</v>
      </c>
      <c r="G149" s="31">
        <f>G150</f>
        <v>3.6</v>
      </c>
      <c r="H149" s="31">
        <f>F149+G149</f>
        <v>114.6</v>
      </c>
    </row>
    <row r="150" spans="1:8" ht="27" customHeight="1" x14ac:dyDescent="0.25">
      <c r="A150" s="5" t="s">
        <v>21</v>
      </c>
      <c r="B150" s="5">
        <v>901</v>
      </c>
      <c r="C150" s="86" t="s">
        <v>31</v>
      </c>
      <c r="D150" s="5" t="s">
        <v>123</v>
      </c>
      <c r="E150" s="5">
        <v>240</v>
      </c>
      <c r="F150" s="70">
        <v>111</v>
      </c>
      <c r="G150" s="70">
        <v>3.6</v>
      </c>
      <c r="H150" s="70">
        <f>F150+G150</f>
        <v>114.6</v>
      </c>
    </row>
    <row r="151" spans="1:8" ht="24" customHeight="1" x14ac:dyDescent="0.25">
      <c r="A151" s="3" t="s">
        <v>77</v>
      </c>
      <c r="B151" s="5">
        <v>901</v>
      </c>
      <c r="C151" s="87" t="s">
        <v>31</v>
      </c>
      <c r="D151" s="3" t="s">
        <v>123</v>
      </c>
      <c r="E151" s="3">
        <v>244</v>
      </c>
      <c r="F151" s="71">
        <v>111</v>
      </c>
      <c r="G151" s="71">
        <v>3.6</v>
      </c>
      <c r="H151" s="71">
        <f>F151+G151</f>
        <v>114.6</v>
      </c>
    </row>
    <row r="152" spans="1:8" ht="24.75" customHeight="1" x14ac:dyDescent="0.25">
      <c r="A152" s="9" t="s">
        <v>239</v>
      </c>
      <c r="B152" s="9">
        <v>901</v>
      </c>
      <c r="C152" s="89" t="s">
        <v>31</v>
      </c>
      <c r="D152" s="9" t="s">
        <v>92</v>
      </c>
      <c r="E152" s="9"/>
      <c r="F152" s="31">
        <f>F153</f>
        <v>50</v>
      </c>
      <c r="G152" s="31">
        <f>G153</f>
        <v>0</v>
      </c>
      <c r="H152" s="31">
        <f>H153</f>
        <v>50</v>
      </c>
    </row>
    <row r="153" spans="1:8" ht="36" customHeight="1" x14ac:dyDescent="0.25">
      <c r="A153" s="5" t="s">
        <v>21</v>
      </c>
      <c r="B153" s="5">
        <v>901</v>
      </c>
      <c r="C153" s="86" t="s">
        <v>31</v>
      </c>
      <c r="D153" s="5" t="s">
        <v>92</v>
      </c>
      <c r="E153" s="5" t="s">
        <v>16</v>
      </c>
      <c r="F153" s="43">
        <v>50</v>
      </c>
      <c r="G153" s="43"/>
      <c r="H153" s="43">
        <v>50</v>
      </c>
    </row>
    <row r="154" spans="1:8" ht="33.75" customHeight="1" x14ac:dyDescent="0.25">
      <c r="A154" s="3" t="s">
        <v>77</v>
      </c>
      <c r="B154" s="5">
        <v>901</v>
      </c>
      <c r="C154" s="87" t="s">
        <v>31</v>
      </c>
      <c r="D154" s="3" t="s">
        <v>92</v>
      </c>
      <c r="E154" s="3" t="s">
        <v>126</v>
      </c>
      <c r="F154" s="42">
        <v>50</v>
      </c>
      <c r="G154" s="42"/>
      <c r="H154" s="42">
        <v>50</v>
      </c>
    </row>
    <row r="155" spans="1:8" ht="57.75" customHeight="1" x14ac:dyDescent="0.25">
      <c r="A155" s="9" t="s">
        <v>217</v>
      </c>
      <c r="B155" s="9">
        <v>902</v>
      </c>
      <c r="C155" s="89" t="s">
        <v>323</v>
      </c>
      <c r="D155" s="10" t="s">
        <v>218</v>
      </c>
      <c r="E155" s="9" t="s">
        <v>19</v>
      </c>
      <c r="F155" s="31">
        <f t="shared" ref="F155:H156" si="13">F156</f>
        <v>80</v>
      </c>
      <c r="G155" s="31">
        <f t="shared" si="13"/>
        <v>1.1000000000000001</v>
      </c>
      <c r="H155" s="31">
        <f t="shared" si="13"/>
        <v>81.099999999999994</v>
      </c>
    </row>
    <row r="156" spans="1:8" ht="34.5" customHeight="1" x14ac:dyDescent="0.25">
      <c r="A156" s="5" t="s">
        <v>21</v>
      </c>
      <c r="B156" s="5">
        <v>902</v>
      </c>
      <c r="C156" s="86" t="s">
        <v>323</v>
      </c>
      <c r="D156" s="69" t="s">
        <v>218</v>
      </c>
      <c r="E156" s="5" t="s">
        <v>16</v>
      </c>
      <c r="F156" s="70">
        <f t="shared" si="13"/>
        <v>80</v>
      </c>
      <c r="G156" s="70">
        <f t="shared" si="13"/>
        <v>1.1000000000000001</v>
      </c>
      <c r="H156" s="70">
        <f t="shared" si="13"/>
        <v>81.099999999999994</v>
      </c>
    </row>
    <row r="157" spans="1:8" ht="46.5" customHeight="1" x14ac:dyDescent="0.25">
      <c r="A157" s="3" t="s">
        <v>77</v>
      </c>
      <c r="B157" s="5">
        <v>902</v>
      </c>
      <c r="C157" s="87" t="s">
        <v>323</v>
      </c>
      <c r="D157" s="7" t="s">
        <v>218</v>
      </c>
      <c r="E157" s="3">
        <v>244</v>
      </c>
      <c r="F157" s="71">
        <v>80</v>
      </c>
      <c r="G157" s="71">
        <v>1.1000000000000001</v>
      </c>
      <c r="H157" s="71">
        <f>F157+G157</f>
        <v>81.099999999999994</v>
      </c>
    </row>
    <row r="158" spans="1:8" ht="15" customHeight="1" x14ac:dyDescent="0.25">
      <c r="A158" s="9" t="s">
        <v>250</v>
      </c>
      <c r="B158" s="9">
        <v>902</v>
      </c>
      <c r="C158" s="89" t="s">
        <v>3</v>
      </c>
      <c r="D158" s="9" t="s">
        <v>12</v>
      </c>
      <c r="E158" s="9"/>
      <c r="F158" s="19">
        <f>F159+F161</f>
        <v>15850.33</v>
      </c>
      <c r="G158" s="19">
        <f>G159+G161</f>
        <v>3615.38</v>
      </c>
      <c r="H158" s="19">
        <f>H159+H161</f>
        <v>19465.71</v>
      </c>
    </row>
    <row r="159" spans="1:8" ht="36" customHeight="1" x14ac:dyDescent="0.25">
      <c r="A159" s="5" t="s">
        <v>21</v>
      </c>
      <c r="B159" s="5">
        <v>902</v>
      </c>
      <c r="C159" s="86" t="s">
        <v>3</v>
      </c>
      <c r="D159" s="5" t="s">
        <v>12</v>
      </c>
      <c r="E159" s="5" t="s">
        <v>16</v>
      </c>
      <c r="F159" s="17">
        <f>F160</f>
        <v>11002.83</v>
      </c>
      <c r="G159" s="17">
        <f>G160</f>
        <v>3145.33</v>
      </c>
      <c r="H159" s="17">
        <f>F159+G159</f>
        <v>14148.16</v>
      </c>
    </row>
    <row r="160" spans="1:8" ht="35.25" customHeight="1" x14ac:dyDescent="0.25">
      <c r="A160" s="3" t="s">
        <v>77</v>
      </c>
      <c r="B160" s="5">
        <v>902</v>
      </c>
      <c r="C160" s="87" t="s">
        <v>3</v>
      </c>
      <c r="D160" s="3" t="s">
        <v>12</v>
      </c>
      <c r="E160" s="3" t="s">
        <v>126</v>
      </c>
      <c r="F160" s="18">
        <v>11002.83</v>
      </c>
      <c r="G160" s="18">
        <v>3145.33</v>
      </c>
      <c r="H160" s="17">
        <f t="shared" ref="H160:H162" si="14">F160+G160</f>
        <v>14148.16</v>
      </c>
    </row>
    <row r="161" spans="1:8" ht="12.75" customHeight="1" x14ac:dyDescent="0.25">
      <c r="A161" s="5" t="s">
        <v>104</v>
      </c>
      <c r="B161" s="5">
        <v>902</v>
      </c>
      <c r="C161" s="86" t="s">
        <v>3</v>
      </c>
      <c r="D161" s="5" t="s">
        <v>12</v>
      </c>
      <c r="E161" s="5" t="s">
        <v>47</v>
      </c>
      <c r="F161" s="17">
        <f>F162</f>
        <v>4847.5</v>
      </c>
      <c r="G161" s="17">
        <v>470.05</v>
      </c>
      <c r="H161" s="17">
        <f t="shared" si="14"/>
        <v>5317.55</v>
      </c>
    </row>
    <row r="162" spans="1:8" ht="13.5" customHeight="1" x14ac:dyDescent="0.25">
      <c r="A162" s="3" t="s">
        <v>1</v>
      </c>
      <c r="B162" s="5">
        <v>902</v>
      </c>
      <c r="C162" s="87" t="s">
        <v>3</v>
      </c>
      <c r="D162" s="3" t="s">
        <v>12</v>
      </c>
      <c r="E162" s="3" t="s">
        <v>124</v>
      </c>
      <c r="F162" s="18">
        <v>4847.5</v>
      </c>
      <c r="G162" s="18">
        <v>470.05</v>
      </c>
      <c r="H162" s="17">
        <f t="shared" si="14"/>
        <v>5317.55</v>
      </c>
    </row>
    <row r="163" spans="1:8" ht="50.25" customHeight="1" x14ac:dyDescent="0.25">
      <c r="A163" s="9" t="s">
        <v>158</v>
      </c>
      <c r="B163" s="9">
        <v>901</v>
      </c>
      <c r="C163" s="89" t="s">
        <v>71</v>
      </c>
      <c r="D163" s="9" t="s">
        <v>2</v>
      </c>
      <c r="E163" s="9"/>
      <c r="F163" s="22">
        <f t="shared" ref="F163:H164" si="15">F164</f>
        <v>0</v>
      </c>
      <c r="G163" s="22">
        <f t="shared" si="15"/>
        <v>0.01</v>
      </c>
      <c r="H163" s="22">
        <f t="shared" si="15"/>
        <v>0.01</v>
      </c>
    </row>
    <row r="164" spans="1:8" ht="39" customHeight="1" x14ac:dyDescent="0.25">
      <c r="A164" s="5" t="s">
        <v>21</v>
      </c>
      <c r="B164" s="5">
        <v>901</v>
      </c>
      <c r="C164" s="86" t="s">
        <v>71</v>
      </c>
      <c r="D164" s="5" t="s">
        <v>2</v>
      </c>
      <c r="E164" s="5" t="s">
        <v>16</v>
      </c>
      <c r="F164" s="43">
        <f t="shared" si="15"/>
        <v>0</v>
      </c>
      <c r="G164" s="43">
        <f t="shared" si="15"/>
        <v>0.01</v>
      </c>
      <c r="H164" s="43">
        <f t="shared" si="15"/>
        <v>0.01</v>
      </c>
    </row>
    <row r="165" spans="1:8" ht="33.75" customHeight="1" x14ac:dyDescent="0.25">
      <c r="A165" s="3" t="s">
        <v>77</v>
      </c>
      <c r="B165" s="3">
        <v>901</v>
      </c>
      <c r="C165" s="87" t="s">
        <v>71</v>
      </c>
      <c r="D165" s="3" t="s">
        <v>2</v>
      </c>
      <c r="E165" s="3" t="s">
        <v>126</v>
      </c>
      <c r="F165" s="18">
        <v>0</v>
      </c>
      <c r="G165" s="18">
        <v>0.01</v>
      </c>
      <c r="H165" s="18">
        <f>F165+G165</f>
        <v>0.01</v>
      </c>
    </row>
    <row r="166" spans="1:8" ht="38.25" customHeight="1" x14ac:dyDescent="0.25">
      <c r="A166" s="9" t="s">
        <v>251</v>
      </c>
      <c r="B166" s="9">
        <v>902</v>
      </c>
      <c r="C166" s="89" t="s">
        <v>3</v>
      </c>
      <c r="D166" s="10" t="s">
        <v>219</v>
      </c>
      <c r="E166" s="9"/>
      <c r="F166" s="19">
        <f>F167</f>
        <v>15000</v>
      </c>
      <c r="G166" s="19">
        <f>G167</f>
        <v>1666.66</v>
      </c>
      <c r="H166" s="19">
        <f>H167</f>
        <v>16666.66</v>
      </c>
    </row>
    <row r="167" spans="1:8" ht="38.25" customHeight="1" x14ac:dyDescent="0.25">
      <c r="A167" s="5" t="s">
        <v>21</v>
      </c>
      <c r="B167" s="5">
        <v>902</v>
      </c>
      <c r="C167" s="86" t="s">
        <v>3</v>
      </c>
      <c r="D167" s="8" t="s">
        <v>219</v>
      </c>
      <c r="E167" s="5" t="s">
        <v>16</v>
      </c>
      <c r="F167" s="71">
        <f>F168</f>
        <v>15000</v>
      </c>
      <c r="G167" s="71">
        <f>G168</f>
        <v>1666.66</v>
      </c>
      <c r="H167" s="71">
        <f>F167+G167</f>
        <v>16666.66</v>
      </c>
    </row>
    <row r="168" spans="1:8" ht="38.25" customHeight="1" x14ac:dyDescent="0.25">
      <c r="A168" s="3" t="s">
        <v>77</v>
      </c>
      <c r="B168" s="5">
        <v>902</v>
      </c>
      <c r="C168" s="87" t="s">
        <v>3</v>
      </c>
      <c r="D168" s="7" t="s">
        <v>219</v>
      </c>
      <c r="E168" s="3" t="s">
        <v>126</v>
      </c>
      <c r="F168" s="71">
        <v>15000</v>
      </c>
      <c r="G168" s="71">
        <v>1666.66</v>
      </c>
      <c r="H168" s="71">
        <f>F168+G168</f>
        <v>16666.66</v>
      </c>
    </row>
    <row r="169" spans="1:8" ht="28.5" customHeight="1" x14ac:dyDescent="0.25">
      <c r="A169" s="9" t="s">
        <v>240</v>
      </c>
      <c r="B169" s="9">
        <v>901</v>
      </c>
      <c r="C169" s="89" t="s">
        <v>71</v>
      </c>
      <c r="D169" s="9" t="s">
        <v>113</v>
      </c>
      <c r="E169" s="9"/>
      <c r="F169" s="19">
        <f t="shared" ref="F169:H170" si="16">F170</f>
        <v>50</v>
      </c>
      <c r="G169" s="19">
        <f t="shared" si="16"/>
        <v>0</v>
      </c>
      <c r="H169" s="19">
        <f t="shared" si="16"/>
        <v>50</v>
      </c>
    </row>
    <row r="170" spans="1:8" ht="36" customHeight="1" x14ac:dyDescent="0.25">
      <c r="A170" s="5" t="s">
        <v>21</v>
      </c>
      <c r="B170" s="5">
        <v>901</v>
      </c>
      <c r="C170" s="86" t="s">
        <v>71</v>
      </c>
      <c r="D170" s="5" t="s">
        <v>113</v>
      </c>
      <c r="E170" s="5" t="s">
        <v>16</v>
      </c>
      <c r="F170" s="43">
        <f t="shared" si="16"/>
        <v>50</v>
      </c>
      <c r="G170" s="43">
        <f t="shared" si="16"/>
        <v>0</v>
      </c>
      <c r="H170" s="43">
        <f t="shared" si="16"/>
        <v>50</v>
      </c>
    </row>
    <row r="171" spans="1:8" ht="40.5" customHeight="1" x14ac:dyDescent="0.25">
      <c r="A171" s="3" t="s">
        <v>77</v>
      </c>
      <c r="B171" s="3">
        <v>901</v>
      </c>
      <c r="C171" s="87" t="s">
        <v>71</v>
      </c>
      <c r="D171" s="3" t="s">
        <v>113</v>
      </c>
      <c r="E171" s="3" t="s">
        <v>126</v>
      </c>
      <c r="F171" s="42">
        <v>50</v>
      </c>
      <c r="G171" s="42"/>
      <c r="H171" s="42">
        <v>50</v>
      </c>
    </row>
    <row r="172" spans="1:8" ht="35.25" customHeight="1" x14ac:dyDescent="0.25">
      <c r="A172" s="9" t="s">
        <v>241</v>
      </c>
      <c r="B172" s="9">
        <v>901</v>
      </c>
      <c r="C172" s="89" t="s">
        <v>71</v>
      </c>
      <c r="D172" s="10" t="s">
        <v>199</v>
      </c>
      <c r="E172" s="9"/>
      <c r="F172" s="19">
        <f t="shared" ref="F172:H173" si="17">F173</f>
        <v>50</v>
      </c>
      <c r="G172" s="19">
        <f t="shared" si="17"/>
        <v>0</v>
      </c>
      <c r="H172" s="19">
        <f t="shared" si="17"/>
        <v>50</v>
      </c>
    </row>
    <row r="173" spans="1:8" ht="24.75" customHeight="1" x14ac:dyDescent="0.25">
      <c r="A173" s="5" t="s">
        <v>21</v>
      </c>
      <c r="B173" s="5">
        <v>901</v>
      </c>
      <c r="C173" s="86" t="s">
        <v>71</v>
      </c>
      <c r="D173" s="8" t="s">
        <v>199</v>
      </c>
      <c r="E173" s="5" t="s">
        <v>16</v>
      </c>
      <c r="F173" s="43">
        <f t="shared" si="17"/>
        <v>50</v>
      </c>
      <c r="G173" s="43">
        <f t="shared" si="17"/>
        <v>0</v>
      </c>
      <c r="H173" s="43">
        <f t="shared" si="17"/>
        <v>50</v>
      </c>
    </row>
    <row r="174" spans="1:8" ht="34.5" customHeight="1" x14ac:dyDescent="0.25">
      <c r="A174" s="3" t="s">
        <v>77</v>
      </c>
      <c r="B174" s="3">
        <v>901</v>
      </c>
      <c r="C174" s="86" t="s">
        <v>71</v>
      </c>
      <c r="D174" s="8" t="s">
        <v>199</v>
      </c>
      <c r="E174" s="3" t="s">
        <v>126</v>
      </c>
      <c r="F174" s="42">
        <v>50</v>
      </c>
      <c r="G174" s="42"/>
      <c r="H174" s="42">
        <v>50</v>
      </c>
    </row>
    <row r="175" spans="1:8" ht="16.5" customHeight="1" x14ac:dyDescent="0.25">
      <c r="A175" s="25" t="s">
        <v>179</v>
      </c>
      <c r="B175" s="25">
        <v>902</v>
      </c>
      <c r="C175" s="85" t="s">
        <v>182</v>
      </c>
      <c r="D175" s="25"/>
      <c r="E175" s="25"/>
      <c r="F175" s="27">
        <f>F179+F191+F182+F202+F176+F185</f>
        <v>7723.5</v>
      </c>
      <c r="G175" s="27">
        <f>G179+G191+G182+G202+G176+G185+G199+G188</f>
        <v>2246.4</v>
      </c>
      <c r="H175" s="27">
        <f>H179+H191+H182+H202+H176+H185+H199+H188</f>
        <v>9969.9</v>
      </c>
    </row>
    <row r="176" spans="1:8" ht="39" customHeight="1" x14ac:dyDescent="0.25">
      <c r="A176" s="9" t="s">
        <v>263</v>
      </c>
      <c r="B176" s="9">
        <v>902</v>
      </c>
      <c r="C176" s="89" t="s">
        <v>118</v>
      </c>
      <c r="D176" s="9" t="s">
        <v>278</v>
      </c>
      <c r="E176" s="9"/>
      <c r="F176" s="19">
        <f t="shared" ref="F176:H177" si="18">F177</f>
        <v>2489.4</v>
      </c>
      <c r="G176" s="19">
        <f t="shared" si="18"/>
        <v>49.2</v>
      </c>
      <c r="H176" s="19">
        <f t="shared" si="18"/>
        <v>2538.6</v>
      </c>
    </row>
    <row r="177" spans="1:10" ht="42" customHeight="1" x14ac:dyDescent="0.25">
      <c r="A177" s="5" t="s">
        <v>21</v>
      </c>
      <c r="B177" s="5">
        <v>902</v>
      </c>
      <c r="C177" s="86" t="s">
        <v>118</v>
      </c>
      <c r="D177" s="5" t="s">
        <v>278</v>
      </c>
      <c r="E177" s="5" t="s">
        <v>16</v>
      </c>
      <c r="F177" s="71">
        <f t="shared" si="18"/>
        <v>2489.4</v>
      </c>
      <c r="G177" s="71">
        <f t="shared" si="18"/>
        <v>49.2</v>
      </c>
      <c r="H177" s="71">
        <f>F177+G177</f>
        <v>2538.6</v>
      </c>
      <c r="J177">
        <f>H176+H179+H182</f>
        <v>3989.3999999999996</v>
      </c>
    </row>
    <row r="178" spans="1:10" ht="42" customHeight="1" x14ac:dyDescent="0.25">
      <c r="A178" s="3" t="s">
        <v>77</v>
      </c>
      <c r="B178" s="3">
        <v>902</v>
      </c>
      <c r="C178" s="87" t="s">
        <v>118</v>
      </c>
      <c r="D178" s="3" t="s">
        <v>277</v>
      </c>
      <c r="E178" s="3" t="s">
        <v>126</v>
      </c>
      <c r="F178" s="18">
        <v>2489.4</v>
      </c>
      <c r="G178" s="18">
        <v>49.2</v>
      </c>
      <c r="H178" s="18">
        <f>F178+G178</f>
        <v>2538.6</v>
      </c>
    </row>
    <row r="179" spans="1:10" ht="29.25" customHeight="1" x14ac:dyDescent="0.25">
      <c r="A179" s="11" t="s">
        <v>242</v>
      </c>
      <c r="B179" s="9">
        <v>902</v>
      </c>
      <c r="C179" s="89" t="s">
        <v>118</v>
      </c>
      <c r="D179" s="10" t="s">
        <v>195</v>
      </c>
      <c r="E179" s="9"/>
      <c r="F179" s="19">
        <f>F180</f>
        <v>1000</v>
      </c>
      <c r="G179" s="19">
        <f>G180</f>
        <v>-49.2</v>
      </c>
      <c r="H179" s="19">
        <f>H180</f>
        <v>950.8</v>
      </c>
    </row>
    <row r="180" spans="1:10" ht="37.5" customHeight="1" x14ac:dyDescent="0.25">
      <c r="A180" s="5" t="s">
        <v>21</v>
      </c>
      <c r="B180" s="5">
        <v>902</v>
      </c>
      <c r="C180" s="86" t="s">
        <v>118</v>
      </c>
      <c r="D180" s="8" t="s">
        <v>195</v>
      </c>
      <c r="E180" s="5" t="s">
        <v>16</v>
      </c>
      <c r="F180" s="43">
        <v>1000</v>
      </c>
      <c r="G180" s="43">
        <f>G181</f>
        <v>-49.2</v>
      </c>
      <c r="H180" s="42">
        <f>F180+G180</f>
        <v>950.8</v>
      </c>
    </row>
    <row r="181" spans="1:10" ht="39" customHeight="1" x14ac:dyDescent="0.25">
      <c r="A181" s="3" t="s">
        <v>77</v>
      </c>
      <c r="B181" s="3">
        <v>902</v>
      </c>
      <c r="C181" s="87" t="s">
        <v>118</v>
      </c>
      <c r="D181" s="7" t="s">
        <v>195</v>
      </c>
      <c r="E181" s="3" t="s">
        <v>126</v>
      </c>
      <c r="F181" s="42">
        <v>1000</v>
      </c>
      <c r="G181" s="42">
        <v>-49.2</v>
      </c>
      <c r="H181" s="42">
        <f>F181+G181</f>
        <v>950.8</v>
      </c>
    </row>
    <row r="182" spans="1:10" ht="23.25" customHeight="1" x14ac:dyDescent="0.25">
      <c r="A182" s="23" t="s">
        <v>243</v>
      </c>
      <c r="B182" s="23">
        <v>902</v>
      </c>
      <c r="C182" s="92" t="s">
        <v>118</v>
      </c>
      <c r="D182" s="24" t="s">
        <v>191</v>
      </c>
      <c r="E182" s="23"/>
      <c r="F182" s="38">
        <f t="shared" ref="F182:H183" si="19">F183</f>
        <v>500</v>
      </c>
      <c r="G182" s="38">
        <f t="shared" si="19"/>
        <v>0</v>
      </c>
      <c r="H182" s="38">
        <f t="shared" si="19"/>
        <v>500</v>
      </c>
    </row>
    <row r="183" spans="1:10" ht="39" customHeight="1" x14ac:dyDescent="0.25">
      <c r="A183" s="5" t="s">
        <v>21</v>
      </c>
      <c r="B183" s="3">
        <v>902</v>
      </c>
      <c r="C183" s="87" t="s">
        <v>118</v>
      </c>
      <c r="D183" s="7" t="s">
        <v>191</v>
      </c>
      <c r="E183" s="3">
        <v>240</v>
      </c>
      <c r="F183" s="42">
        <f t="shared" si="19"/>
        <v>500</v>
      </c>
      <c r="G183" s="42">
        <f t="shared" si="19"/>
        <v>0</v>
      </c>
      <c r="H183" s="42">
        <f t="shared" si="19"/>
        <v>500</v>
      </c>
    </row>
    <row r="184" spans="1:10" ht="39" customHeight="1" x14ac:dyDescent="0.25">
      <c r="A184" s="3" t="s">
        <v>77</v>
      </c>
      <c r="B184" s="3">
        <v>902</v>
      </c>
      <c r="C184" s="87" t="s">
        <v>118</v>
      </c>
      <c r="D184" s="7" t="s">
        <v>191</v>
      </c>
      <c r="E184" s="3">
        <v>244</v>
      </c>
      <c r="F184" s="42">
        <v>500</v>
      </c>
      <c r="G184" s="42"/>
      <c r="H184" s="42">
        <v>500</v>
      </c>
    </row>
    <row r="185" spans="1:10" ht="39" customHeight="1" x14ac:dyDescent="0.25">
      <c r="A185" s="9" t="s">
        <v>232</v>
      </c>
      <c r="B185" s="9">
        <v>901</v>
      </c>
      <c r="C185" s="89" t="s">
        <v>225</v>
      </c>
      <c r="D185" s="9" t="s">
        <v>27</v>
      </c>
      <c r="E185" s="9"/>
      <c r="F185" s="19">
        <f>F187</f>
        <v>250</v>
      </c>
      <c r="G185" s="19">
        <f>G187</f>
        <v>0</v>
      </c>
      <c r="H185" s="19">
        <f>H187</f>
        <v>250</v>
      </c>
    </row>
    <row r="186" spans="1:10" ht="39" customHeight="1" x14ac:dyDescent="0.25">
      <c r="A186" s="5" t="s">
        <v>21</v>
      </c>
      <c r="B186" s="3">
        <v>901</v>
      </c>
      <c r="C186" s="87" t="s">
        <v>225</v>
      </c>
      <c r="D186" s="3" t="s">
        <v>27</v>
      </c>
      <c r="E186" s="3">
        <v>240</v>
      </c>
      <c r="F186" s="111">
        <v>250</v>
      </c>
      <c r="G186" s="111"/>
      <c r="H186" s="111">
        <v>250</v>
      </c>
    </row>
    <row r="187" spans="1:10" ht="39" customHeight="1" x14ac:dyDescent="0.25">
      <c r="A187" s="14" t="s">
        <v>77</v>
      </c>
      <c r="B187" s="3">
        <v>901</v>
      </c>
      <c r="C187" s="87" t="s">
        <v>225</v>
      </c>
      <c r="D187" s="3" t="s">
        <v>27</v>
      </c>
      <c r="E187" s="3" t="s">
        <v>126</v>
      </c>
      <c r="F187" s="42">
        <v>250</v>
      </c>
      <c r="G187" s="42"/>
      <c r="H187" s="42">
        <v>250</v>
      </c>
    </row>
    <row r="188" spans="1:10" ht="31.5" customHeight="1" x14ac:dyDescent="0.25">
      <c r="A188" s="9" t="s">
        <v>308</v>
      </c>
      <c r="B188" s="9">
        <v>902</v>
      </c>
      <c r="C188" s="89" t="s">
        <v>225</v>
      </c>
      <c r="D188" s="10" t="s">
        <v>280</v>
      </c>
      <c r="E188" s="9"/>
      <c r="F188" s="19">
        <f>F190</f>
        <v>0</v>
      </c>
      <c r="G188" s="19">
        <f>G190</f>
        <v>150</v>
      </c>
      <c r="H188" s="19">
        <f>H190</f>
        <v>150</v>
      </c>
    </row>
    <row r="189" spans="1:10" ht="39" customHeight="1" x14ac:dyDescent="0.25">
      <c r="A189" s="5" t="s">
        <v>21</v>
      </c>
      <c r="B189" s="3">
        <v>902</v>
      </c>
      <c r="C189" s="87" t="s">
        <v>225</v>
      </c>
      <c r="D189" s="7" t="s">
        <v>280</v>
      </c>
      <c r="E189" s="3">
        <v>240</v>
      </c>
      <c r="F189" s="71"/>
      <c r="G189" s="71">
        <f>G190</f>
        <v>150</v>
      </c>
      <c r="H189" s="71">
        <f>H190</f>
        <v>150</v>
      </c>
      <c r="J189">
        <f>H188+H229+H292+H455</f>
        <v>11563.5</v>
      </c>
    </row>
    <row r="190" spans="1:10" ht="39" customHeight="1" x14ac:dyDescent="0.25">
      <c r="A190" s="14" t="s">
        <v>77</v>
      </c>
      <c r="B190" s="3">
        <v>902</v>
      </c>
      <c r="C190" s="87" t="s">
        <v>225</v>
      </c>
      <c r="D190" s="7" t="s">
        <v>280</v>
      </c>
      <c r="E190" s="3" t="s">
        <v>126</v>
      </c>
      <c r="F190" s="71"/>
      <c r="G190" s="71">
        <v>150</v>
      </c>
      <c r="H190" s="71">
        <f>F190+G190</f>
        <v>150</v>
      </c>
    </row>
    <row r="191" spans="1:10" ht="27" customHeight="1" x14ac:dyDescent="0.25">
      <c r="A191" s="9" t="s">
        <v>161</v>
      </c>
      <c r="B191" s="9">
        <v>902</v>
      </c>
      <c r="C191" s="89" t="s">
        <v>41</v>
      </c>
      <c r="D191" s="9" t="s">
        <v>65</v>
      </c>
      <c r="E191" s="9"/>
      <c r="F191" s="19">
        <f>F192</f>
        <v>2241.3000000000002</v>
      </c>
      <c r="G191" s="19">
        <f>G192+G196+G197+G198</f>
        <v>689.4</v>
      </c>
      <c r="H191" s="19">
        <f>H192+H196+H197+H198</f>
        <v>2930.7000000000003</v>
      </c>
    </row>
    <row r="192" spans="1:10" ht="25.5" customHeight="1" x14ac:dyDescent="0.25">
      <c r="A192" s="5" t="s">
        <v>86</v>
      </c>
      <c r="B192" s="5">
        <v>902</v>
      </c>
      <c r="C192" s="86" t="s">
        <v>41</v>
      </c>
      <c r="D192" s="5" t="s">
        <v>65</v>
      </c>
      <c r="E192" s="5" t="s">
        <v>96</v>
      </c>
      <c r="F192" s="17">
        <f>F193+F194+F195</f>
        <v>2241.3000000000002</v>
      </c>
      <c r="G192" s="17">
        <f>G193+G194+G195</f>
        <v>0</v>
      </c>
      <c r="H192" s="18">
        <f>F192+G192</f>
        <v>2241.3000000000002</v>
      </c>
    </row>
    <row r="193" spans="1:8" ht="25.5" customHeight="1" x14ac:dyDescent="0.25">
      <c r="A193" s="3" t="s">
        <v>45</v>
      </c>
      <c r="B193" s="3">
        <v>902</v>
      </c>
      <c r="C193" s="87" t="s">
        <v>41</v>
      </c>
      <c r="D193" s="3" t="s">
        <v>65</v>
      </c>
      <c r="E193" s="3" t="s">
        <v>43</v>
      </c>
      <c r="F193" s="18">
        <v>1706.1</v>
      </c>
      <c r="G193" s="18">
        <v>-75.900000000000006</v>
      </c>
      <c r="H193" s="18">
        <f>F193+G193</f>
        <v>1630.1999999999998</v>
      </c>
    </row>
    <row r="194" spans="1:8" ht="33.75" customHeight="1" x14ac:dyDescent="0.25">
      <c r="A194" s="3" t="s">
        <v>70</v>
      </c>
      <c r="B194" s="3">
        <v>902</v>
      </c>
      <c r="C194" s="87" t="s">
        <v>41</v>
      </c>
      <c r="D194" s="3" t="s">
        <v>65</v>
      </c>
      <c r="E194" s="3" t="s">
        <v>99</v>
      </c>
      <c r="F194" s="18">
        <v>20</v>
      </c>
      <c r="G194" s="18"/>
      <c r="H194" s="18">
        <f t="shared" ref="H194:H195" si="20">F194+G194</f>
        <v>20</v>
      </c>
    </row>
    <row r="195" spans="1:8" ht="51" customHeight="1" x14ac:dyDescent="0.25">
      <c r="A195" s="3" t="s">
        <v>84</v>
      </c>
      <c r="B195" s="3">
        <v>902</v>
      </c>
      <c r="C195" s="87" t="s">
        <v>41</v>
      </c>
      <c r="D195" s="3" t="s">
        <v>65</v>
      </c>
      <c r="E195" s="3" t="s">
        <v>125</v>
      </c>
      <c r="F195" s="18">
        <v>515.20000000000005</v>
      </c>
      <c r="G195" s="18">
        <v>75.900000000000006</v>
      </c>
      <c r="H195" s="18">
        <f t="shared" si="20"/>
        <v>591.1</v>
      </c>
    </row>
    <row r="196" spans="1:8" ht="32.25" customHeight="1" x14ac:dyDescent="0.25">
      <c r="A196" s="3" t="s">
        <v>45</v>
      </c>
      <c r="B196" s="3">
        <v>902</v>
      </c>
      <c r="C196" s="87" t="s">
        <v>41</v>
      </c>
      <c r="D196" s="7" t="s">
        <v>273</v>
      </c>
      <c r="E196" s="3">
        <v>121</v>
      </c>
      <c r="F196" s="18"/>
      <c r="G196" s="18">
        <v>76.5</v>
      </c>
      <c r="H196" s="18">
        <f>F196+G196</f>
        <v>76.5</v>
      </c>
    </row>
    <row r="197" spans="1:8" ht="33.75" customHeight="1" x14ac:dyDescent="0.25">
      <c r="A197" s="3" t="s">
        <v>45</v>
      </c>
      <c r="B197" s="3">
        <v>902</v>
      </c>
      <c r="C197" s="87" t="s">
        <v>41</v>
      </c>
      <c r="D197" s="7" t="s">
        <v>272</v>
      </c>
      <c r="E197" s="3">
        <v>121</v>
      </c>
      <c r="F197" s="18"/>
      <c r="G197" s="18">
        <v>545.4</v>
      </c>
      <c r="H197" s="18">
        <f>F197+G197</f>
        <v>545.4</v>
      </c>
    </row>
    <row r="198" spans="1:8" ht="51" customHeight="1" x14ac:dyDescent="0.25">
      <c r="A198" s="3" t="s">
        <v>84</v>
      </c>
      <c r="B198" s="3">
        <v>902</v>
      </c>
      <c r="C198" s="87" t="s">
        <v>41</v>
      </c>
      <c r="D198" s="7" t="s">
        <v>272</v>
      </c>
      <c r="E198" s="3">
        <v>129</v>
      </c>
      <c r="F198" s="18"/>
      <c r="G198" s="18">
        <v>67.5</v>
      </c>
      <c r="H198" s="18">
        <f>F198+G198</f>
        <v>67.5</v>
      </c>
    </row>
    <row r="199" spans="1:8" ht="35.25" customHeight="1" x14ac:dyDescent="0.25">
      <c r="A199" s="9" t="s">
        <v>309</v>
      </c>
      <c r="B199" s="9">
        <v>902</v>
      </c>
      <c r="C199" s="89" t="s">
        <v>41</v>
      </c>
      <c r="D199" s="10" t="s">
        <v>279</v>
      </c>
      <c r="E199" s="9"/>
      <c r="F199" s="19">
        <f>F200</f>
        <v>0</v>
      </c>
      <c r="G199" s="19">
        <f>G200</f>
        <v>1384</v>
      </c>
      <c r="H199" s="19">
        <f>H200</f>
        <v>1384</v>
      </c>
    </row>
    <row r="200" spans="1:8" ht="45.75" customHeight="1" x14ac:dyDescent="0.25">
      <c r="A200" s="5" t="s">
        <v>21</v>
      </c>
      <c r="B200" s="3">
        <v>902</v>
      </c>
      <c r="C200" s="87" t="s">
        <v>41</v>
      </c>
      <c r="D200" s="7" t="s">
        <v>279</v>
      </c>
      <c r="E200" s="3">
        <v>410</v>
      </c>
      <c r="F200" s="18"/>
      <c r="G200" s="18">
        <f>G201</f>
        <v>1384</v>
      </c>
      <c r="H200" s="18">
        <f>H201</f>
        <v>1384</v>
      </c>
    </row>
    <row r="201" spans="1:8" ht="41.25" customHeight="1" x14ac:dyDescent="0.25">
      <c r="A201" s="14" t="s">
        <v>77</v>
      </c>
      <c r="B201" s="3">
        <v>902</v>
      </c>
      <c r="C201" s="87" t="s">
        <v>41</v>
      </c>
      <c r="D201" s="7" t="s">
        <v>279</v>
      </c>
      <c r="E201" s="3">
        <v>414</v>
      </c>
      <c r="F201" s="18"/>
      <c r="G201" s="18">
        <v>1384</v>
      </c>
      <c r="H201" s="18">
        <f>F201+G201</f>
        <v>1384</v>
      </c>
    </row>
    <row r="202" spans="1:8" ht="25.5" customHeight="1" x14ac:dyDescent="0.25">
      <c r="A202" s="9" t="s">
        <v>154</v>
      </c>
      <c r="B202" s="9">
        <v>902</v>
      </c>
      <c r="C202" s="89" t="s">
        <v>9</v>
      </c>
      <c r="D202" s="9" t="s">
        <v>60</v>
      </c>
      <c r="E202" s="9"/>
      <c r="F202" s="22">
        <f>F203+F206+F207</f>
        <v>1242.8</v>
      </c>
      <c r="G202" s="22">
        <f>G203+G206+G207+G210+G211+G212</f>
        <v>22.999999999999996</v>
      </c>
      <c r="H202" s="22">
        <f>H203+H206+H207+H210+H211+H212</f>
        <v>1265.8</v>
      </c>
    </row>
    <row r="203" spans="1:8" ht="37.5" customHeight="1" x14ac:dyDescent="0.25">
      <c r="A203" s="5" t="s">
        <v>79</v>
      </c>
      <c r="B203" s="5">
        <v>902</v>
      </c>
      <c r="C203" s="86" t="s">
        <v>9</v>
      </c>
      <c r="D203" s="5" t="s">
        <v>60</v>
      </c>
      <c r="E203" s="5" t="s">
        <v>34</v>
      </c>
      <c r="F203" s="18">
        <f>F204+F205</f>
        <v>992.8</v>
      </c>
      <c r="G203" s="18">
        <f>G204+G205</f>
        <v>0</v>
      </c>
      <c r="H203" s="18">
        <f t="shared" ref="H203:H207" si="21">F203+G203</f>
        <v>992.8</v>
      </c>
    </row>
    <row r="204" spans="1:8" ht="15.75" customHeight="1" x14ac:dyDescent="0.25">
      <c r="A204" s="3" t="s">
        <v>24</v>
      </c>
      <c r="B204" s="5">
        <v>902</v>
      </c>
      <c r="C204" s="87" t="s">
        <v>9</v>
      </c>
      <c r="D204" s="3" t="s">
        <v>60</v>
      </c>
      <c r="E204" s="3" t="s">
        <v>91</v>
      </c>
      <c r="F204" s="17">
        <v>762.5</v>
      </c>
      <c r="G204" s="17"/>
      <c r="H204" s="18">
        <f t="shared" si="21"/>
        <v>762.5</v>
      </c>
    </row>
    <row r="205" spans="1:8" ht="24" customHeight="1" x14ac:dyDescent="0.25">
      <c r="A205" s="3" t="s">
        <v>76</v>
      </c>
      <c r="B205" s="5">
        <v>902</v>
      </c>
      <c r="C205" s="87" t="s">
        <v>9</v>
      </c>
      <c r="D205" s="3" t="s">
        <v>60</v>
      </c>
      <c r="E205" s="3" t="s">
        <v>33</v>
      </c>
      <c r="F205" s="18">
        <v>230.3</v>
      </c>
      <c r="G205" s="18"/>
      <c r="H205" s="18">
        <f t="shared" si="21"/>
        <v>230.3</v>
      </c>
    </row>
    <row r="206" spans="1:8" ht="15" customHeight="1" x14ac:dyDescent="0.25">
      <c r="A206" s="3" t="s">
        <v>77</v>
      </c>
      <c r="B206" s="5">
        <v>902</v>
      </c>
      <c r="C206" s="87" t="s">
        <v>9</v>
      </c>
      <c r="D206" s="3" t="s">
        <v>60</v>
      </c>
      <c r="E206" s="3" t="s">
        <v>126</v>
      </c>
      <c r="F206" s="18">
        <v>150</v>
      </c>
      <c r="G206" s="18">
        <v>-30</v>
      </c>
      <c r="H206" s="18">
        <f t="shared" si="21"/>
        <v>120</v>
      </c>
    </row>
    <row r="207" spans="1:8" ht="15" customHeight="1" x14ac:dyDescent="0.25">
      <c r="A207" s="5" t="s">
        <v>42</v>
      </c>
      <c r="B207" s="5">
        <v>902</v>
      </c>
      <c r="C207" s="86" t="s">
        <v>9</v>
      </c>
      <c r="D207" s="7" t="s">
        <v>60</v>
      </c>
      <c r="E207" s="5" t="s">
        <v>15</v>
      </c>
      <c r="F207" s="18">
        <f>F208+F209</f>
        <v>100</v>
      </c>
      <c r="G207" s="18">
        <f>G208</f>
        <v>-40</v>
      </c>
      <c r="H207" s="18">
        <f t="shared" si="21"/>
        <v>60</v>
      </c>
    </row>
    <row r="208" spans="1:8" ht="15" customHeight="1" x14ac:dyDescent="0.25">
      <c r="A208" s="3" t="s">
        <v>14</v>
      </c>
      <c r="B208" s="5">
        <v>902</v>
      </c>
      <c r="C208" s="87" t="s">
        <v>9</v>
      </c>
      <c r="D208" s="7" t="s">
        <v>60</v>
      </c>
      <c r="E208" s="3">
        <v>851</v>
      </c>
      <c r="F208" s="18">
        <v>100</v>
      </c>
      <c r="G208" s="18">
        <v>-40</v>
      </c>
      <c r="H208" s="18">
        <f>F208+G208</f>
        <v>60</v>
      </c>
    </row>
    <row r="209" spans="1:10" ht="15" customHeight="1" x14ac:dyDescent="0.25">
      <c r="A209" s="3" t="s">
        <v>39</v>
      </c>
      <c r="B209" s="5">
        <v>902</v>
      </c>
      <c r="C209" s="87" t="s">
        <v>9</v>
      </c>
      <c r="D209" s="7" t="s">
        <v>60</v>
      </c>
      <c r="E209" s="3" t="s">
        <v>81</v>
      </c>
      <c r="F209" s="18">
        <v>0</v>
      </c>
      <c r="G209" s="18">
        <v>0</v>
      </c>
      <c r="H209" s="18">
        <v>0</v>
      </c>
    </row>
    <row r="210" spans="1:10" ht="15" customHeight="1" x14ac:dyDescent="0.25">
      <c r="A210" s="3" t="s">
        <v>24</v>
      </c>
      <c r="B210" s="5">
        <v>902</v>
      </c>
      <c r="C210" s="87" t="s">
        <v>9</v>
      </c>
      <c r="D210" s="7" t="s">
        <v>273</v>
      </c>
      <c r="E210" s="3" t="s">
        <v>91</v>
      </c>
      <c r="F210" s="18"/>
      <c r="G210" s="18">
        <v>16.5</v>
      </c>
      <c r="H210" s="18">
        <f>F210+G210</f>
        <v>16.5</v>
      </c>
    </row>
    <row r="211" spans="1:10" ht="15" customHeight="1" x14ac:dyDescent="0.25">
      <c r="A211" s="3" t="s">
        <v>24</v>
      </c>
      <c r="B211" s="5">
        <v>902</v>
      </c>
      <c r="C211" s="87" t="s">
        <v>9</v>
      </c>
      <c r="D211" s="3" t="s">
        <v>272</v>
      </c>
      <c r="E211" s="3" t="s">
        <v>91</v>
      </c>
      <c r="F211" s="18"/>
      <c r="G211" s="18">
        <v>66.3</v>
      </c>
      <c r="H211" s="18">
        <f t="shared" ref="H211:H212" si="22">F211+G211</f>
        <v>66.3</v>
      </c>
    </row>
    <row r="212" spans="1:10" ht="15" customHeight="1" x14ac:dyDescent="0.25">
      <c r="A212" s="3" t="s">
        <v>76</v>
      </c>
      <c r="B212" s="5">
        <v>902</v>
      </c>
      <c r="C212" s="87" t="s">
        <v>9</v>
      </c>
      <c r="D212" s="3" t="s">
        <v>272</v>
      </c>
      <c r="E212" s="3" t="s">
        <v>33</v>
      </c>
      <c r="F212" s="18"/>
      <c r="G212" s="18">
        <v>10.199999999999999</v>
      </c>
      <c r="H212" s="18">
        <f t="shared" si="22"/>
        <v>10.199999999999999</v>
      </c>
    </row>
    <row r="213" spans="1:10" ht="18" customHeight="1" x14ac:dyDescent="0.25">
      <c r="A213" s="28" t="s">
        <v>173</v>
      </c>
      <c r="B213" s="28">
        <v>926</v>
      </c>
      <c r="C213" s="88" t="s">
        <v>266</v>
      </c>
      <c r="D213" s="28"/>
      <c r="E213" s="28"/>
      <c r="F213" s="51">
        <f>F214+F220+F253+F241+F250+F259+F265+F268+F274+F298+F301+F303+F305+F314+F327+F335+F277+F271+F280</f>
        <v>757464.69999999984</v>
      </c>
      <c r="G213" s="51">
        <f>G214+G220+G253+G241+G250+G259+G265+G268+G274+G298+G301+G303+G305+G314+G327+G335+G277+G271+G280+G217+G223+G232+G238+G226+G229+G235+G244+G247+G256+G262+G283+G286+G289+G292+G295+G333</f>
        <v>151734.59999999998</v>
      </c>
      <c r="H213" s="51">
        <f>H214+H220+H253+H241+H250+H259+H265+H268+H274+H298+H301+H303+H305+H314+H327+H335+H277+H271+H280+H217+H223+H232+H238+H226+H229+H235+H244+H247+H256+H262+H283+H286+H289+H292+H295+H333</f>
        <v>909199.3</v>
      </c>
    </row>
    <row r="214" spans="1:10" ht="36.75" customHeight="1" x14ac:dyDescent="0.25">
      <c r="A214" s="9" t="s">
        <v>174</v>
      </c>
      <c r="B214" s="9">
        <v>926</v>
      </c>
      <c r="C214" s="89" t="s">
        <v>122</v>
      </c>
      <c r="D214" s="9" t="s">
        <v>94</v>
      </c>
      <c r="E214" s="9"/>
      <c r="F214" s="52">
        <f>F216</f>
        <v>88215.4</v>
      </c>
      <c r="G214" s="52">
        <f>G216</f>
        <v>-127.2</v>
      </c>
      <c r="H214" s="52">
        <f>H216</f>
        <v>88088.2</v>
      </c>
    </row>
    <row r="215" spans="1:10" ht="36.75" customHeight="1" x14ac:dyDescent="0.25">
      <c r="A215" s="5" t="s">
        <v>10</v>
      </c>
      <c r="B215" s="44">
        <v>926</v>
      </c>
      <c r="C215" s="110" t="s">
        <v>122</v>
      </c>
      <c r="D215" s="3" t="s">
        <v>94</v>
      </c>
      <c r="E215" s="109"/>
      <c r="F215" s="99">
        <v>88215.5</v>
      </c>
      <c r="G215" s="99">
        <f>G216</f>
        <v>-127.2</v>
      </c>
      <c r="H215" s="53">
        <f>F215+G215</f>
        <v>88088.3</v>
      </c>
    </row>
    <row r="216" spans="1:10" ht="60" customHeight="1" x14ac:dyDescent="0.25">
      <c r="A216" s="3" t="s">
        <v>112</v>
      </c>
      <c r="B216" s="3">
        <v>926</v>
      </c>
      <c r="C216" s="87" t="s">
        <v>122</v>
      </c>
      <c r="D216" s="3" t="s">
        <v>94</v>
      </c>
      <c r="E216" s="3" t="s">
        <v>74</v>
      </c>
      <c r="F216" s="53">
        <v>88215.4</v>
      </c>
      <c r="G216" s="53">
        <v>-127.2</v>
      </c>
      <c r="H216" s="53">
        <f>F216+G216</f>
        <v>88088.2</v>
      </c>
      <c r="J216" s="55"/>
    </row>
    <row r="217" spans="1:10" ht="21.75" customHeight="1" x14ac:dyDescent="0.25">
      <c r="A217" s="9" t="s">
        <v>174</v>
      </c>
      <c r="B217" s="9">
        <v>926</v>
      </c>
      <c r="C217" s="89" t="s">
        <v>122</v>
      </c>
      <c r="D217" s="9" t="s">
        <v>272</v>
      </c>
      <c r="E217" s="9"/>
      <c r="F217" s="52">
        <f>F219</f>
        <v>0</v>
      </c>
      <c r="G217" s="52">
        <f>G219</f>
        <v>9452.9</v>
      </c>
      <c r="H217" s="52">
        <f>H219</f>
        <v>9452.9</v>
      </c>
      <c r="J217" s="55"/>
    </row>
    <row r="218" spans="1:10" ht="39.75" customHeight="1" x14ac:dyDescent="0.25">
      <c r="A218" s="5" t="s">
        <v>10</v>
      </c>
      <c r="B218" s="44">
        <v>926</v>
      </c>
      <c r="C218" s="110" t="s">
        <v>122</v>
      </c>
      <c r="D218" s="3" t="s">
        <v>272</v>
      </c>
      <c r="E218" s="109"/>
      <c r="F218" s="99"/>
      <c r="G218" s="99">
        <f>G219</f>
        <v>9452.9</v>
      </c>
      <c r="H218" s="99">
        <f>F218+G218</f>
        <v>9452.9</v>
      </c>
      <c r="J218" s="55"/>
    </row>
    <row r="219" spans="1:10" ht="60" customHeight="1" x14ac:dyDescent="0.25">
      <c r="A219" s="3" t="s">
        <v>112</v>
      </c>
      <c r="B219" s="3">
        <v>926</v>
      </c>
      <c r="C219" s="87" t="s">
        <v>122</v>
      </c>
      <c r="D219" s="3" t="s">
        <v>272</v>
      </c>
      <c r="E219" s="3" t="s">
        <v>74</v>
      </c>
      <c r="F219" s="53"/>
      <c r="G219" s="53">
        <v>9452.9</v>
      </c>
      <c r="H219" s="99">
        <f>F219+G219</f>
        <v>9452.9</v>
      </c>
      <c r="J219" s="55"/>
    </row>
    <row r="220" spans="1:10" ht="39" customHeight="1" x14ac:dyDescent="0.25">
      <c r="A220" s="9" t="s">
        <v>175</v>
      </c>
      <c r="B220" s="9">
        <v>926</v>
      </c>
      <c r="C220" s="89" t="s">
        <v>122</v>
      </c>
      <c r="D220" s="9" t="s">
        <v>95</v>
      </c>
      <c r="E220" s="9"/>
      <c r="F220" s="52">
        <f t="shared" ref="F220:H223" si="23">F221</f>
        <v>93884</v>
      </c>
      <c r="G220" s="52">
        <f t="shared" si="23"/>
        <v>25393.599999999999</v>
      </c>
      <c r="H220" s="52">
        <f t="shared" si="23"/>
        <v>119277.6</v>
      </c>
    </row>
    <row r="221" spans="1:10" ht="39" customHeight="1" x14ac:dyDescent="0.25">
      <c r="A221" s="5" t="s">
        <v>10</v>
      </c>
      <c r="B221" s="5">
        <v>926</v>
      </c>
      <c r="C221" s="86" t="s">
        <v>122</v>
      </c>
      <c r="D221" s="5" t="s">
        <v>95</v>
      </c>
      <c r="E221" s="5" t="s">
        <v>57</v>
      </c>
      <c r="F221" s="74">
        <f t="shared" si="23"/>
        <v>93884</v>
      </c>
      <c r="G221" s="74">
        <f t="shared" si="23"/>
        <v>25393.599999999999</v>
      </c>
      <c r="H221" s="74">
        <f>F221+G221</f>
        <v>119277.6</v>
      </c>
    </row>
    <row r="222" spans="1:10" ht="60" customHeight="1" x14ac:dyDescent="0.25">
      <c r="A222" s="3" t="s">
        <v>112</v>
      </c>
      <c r="B222" s="3">
        <v>926</v>
      </c>
      <c r="C222" s="87" t="s">
        <v>122</v>
      </c>
      <c r="D222" s="3" t="s">
        <v>95</v>
      </c>
      <c r="E222" s="3">
        <v>611</v>
      </c>
      <c r="F222" s="73">
        <v>93884</v>
      </c>
      <c r="G222" s="73">
        <v>25393.599999999999</v>
      </c>
      <c r="H222" s="74">
        <f>F222+G222</f>
        <v>119277.6</v>
      </c>
    </row>
    <row r="223" spans="1:10" ht="32.25" customHeight="1" x14ac:dyDescent="0.25">
      <c r="A223" s="9" t="s">
        <v>291</v>
      </c>
      <c r="B223" s="9">
        <v>926</v>
      </c>
      <c r="C223" s="89" t="s">
        <v>122</v>
      </c>
      <c r="D223" s="10" t="s">
        <v>290</v>
      </c>
      <c r="E223" s="9"/>
      <c r="F223" s="52">
        <f t="shared" si="23"/>
        <v>0</v>
      </c>
      <c r="G223" s="52">
        <f t="shared" si="23"/>
        <v>783.19</v>
      </c>
      <c r="H223" s="52">
        <f t="shared" si="23"/>
        <v>783.19</v>
      </c>
    </row>
    <row r="224" spans="1:10" ht="45" customHeight="1" x14ac:dyDescent="0.25">
      <c r="A224" s="5" t="s">
        <v>10</v>
      </c>
      <c r="B224" s="5">
        <v>926</v>
      </c>
      <c r="C224" s="86" t="s">
        <v>122</v>
      </c>
      <c r="D224" s="8" t="s">
        <v>290</v>
      </c>
      <c r="E224" s="5" t="s">
        <v>57</v>
      </c>
      <c r="F224" s="74"/>
      <c r="G224" s="74">
        <f>G225</f>
        <v>783.19</v>
      </c>
      <c r="H224" s="74">
        <f>F224+G224</f>
        <v>783.19</v>
      </c>
    </row>
    <row r="225" spans="1:10" ht="60" customHeight="1" x14ac:dyDescent="0.25">
      <c r="A225" s="3" t="s">
        <v>112</v>
      </c>
      <c r="B225" s="3">
        <v>926</v>
      </c>
      <c r="C225" s="87" t="s">
        <v>122</v>
      </c>
      <c r="D225" s="7" t="s">
        <v>290</v>
      </c>
      <c r="E225" s="3">
        <v>611</v>
      </c>
      <c r="F225" s="73"/>
      <c r="G225" s="73">
        <v>783.19</v>
      </c>
      <c r="H225" s="74">
        <f>F225+G225</f>
        <v>783.19</v>
      </c>
    </row>
    <row r="226" spans="1:10" ht="38.25" customHeight="1" x14ac:dyDescent="0.25">
      <c r="A226" s="9" t="s">
        <v>294</v>
      </c>
      <c r="B226" s="9">
        <v>926</v>
      </c>
      <c r="C226" s="89" t="s">
        <v>122</v>
      </c>
      <c r="D226" s="10" t="s">
        <v>293</v>
      </c>
      <c r="E226" s="9"/>
      <c r="F226" s="52">
        <f t="shared" ref="F226:H226" si="24">F227</f>
        <v>0</v>
      </c>
      <c r="G226" s="52">
        <f t="shared" si="24"/>
        <v>792</v>
      </c>
      <c r="H226" s="52">
        <f t="shared" si="24"/>
        <v>792</v>
      </c>
    </row>
    <row r="227" spans="1:10" ht="37.5" customHeight="1" x14ac:dyDescent="0.25">
      <c r="A227" s="5" t="s">
        <v>10</v>
      </c>
      <c r="B227" s="5">
        <v>926</v>
      </c>
      <c r="C227" s="86" t="s">
        <v>122</v>
      </c>
      <c r="D227" s="8" t="s">
        <v>293</v>
      </c>
      <c r="E227" s="5" t="s">
        <v>57</v>
      </c>
      <c r="F227" s="74"/>
      <c r="G227" s="74">
        <f>G228</f>
        <v>792</v>
      </c>
      <c r="H227" s="74">
        <f>F227+G227</f>
        <v>792</v>
      </c>
    </row>
    <row r="228" spans="1:10" ht="60" customHeight="1" x14ac:dyDescent="0.25">
      <c r="A228" s="3" t="s">
        <v>112</v>
      </c>
      <c r="B228" s="3">
        <v>926</v>
      </c>
      <c r="C228" s="87" t="s">
        <v>122</v>
      </c>
      <c r="D228" s="7" t="s">
        <v>293</v>
      </c>
      <c r="E228" s="3">
        <v>611</v>
      </c>
      <c r="F228" s="73"/>
      <c r="G228" s="73">
        <v>792</v>
      </c>
      <c r="H228" s="74">
        <f>F228+G228</f>
        <v>792</v>
      </c>
    </row>
    <row r="229" spans="1:10" ht="37.5" customHeight="1" x14ac:dyDescent="0.25">
      <c r="A229" s="9" t="s">
        <v>295</v>
      </c>
      <c r="B229" s="9">
        <v>926</v>
      </c>
      <c r="C229" s="89" t="s">
        <v>122</v>
      </c>
      <c r="D229" s="10" t="s">
        <v>280</v>
      </c>
      <c r="E229" s="9"/>
      <c r="F229" s="52">
        <f t="shared" ref="F229:H229" si="25">F230</f>
        <v>0</v>
      </c>
      <c r="G229" s="52">
        <f t="shared" si="25"/>
        <v>493</v>
      </c>
      <c r="H229" s="52">
        <f t="shared" si="25"/>
        <v>493</v>
      </c>
    </row>
    <row r="230" spans="1:10" ht="36.75" customHeight="1" x14ac:dyDescent="0.25">
      <c r="A230" s="5" t="s">
        <v>10</v>
      </c>
      <c r="B230" s="5">
        <v>926</v>
      </c>
      <c r="C230" s="86" t="s">
        <v>122</v>
      </c>
      <c r="D230" s="8" t="s">
        <v>280</v>
      </c>
      <c r="E230" s="5" t="s">
        <v>57</v>
      </c>
      <c r="F230" s="74"/>
      <c r="G230" s="74">
        <f>G231</f>
        <v>493</v>
      </c>
      <c r="H230" s="74">
        <f>F230+G230</f>
        <v>493</v>
      </c>
    </row>
    <row r="231" spans="1:10" ht="60" customHeight="1" x14ac:dyDescent="0.25">
      <c r="A231" s="3" t="s">
        <v>112</v>
      </c>
      <c r="B231" s="3">
        <v>926</v>
      </c>
      <c r="C231" s="87" t="s">
        <v>122</v>
      </c>
      <c r="D231" s="7" t="s">
        <v>280</v>
      </c>
      <c r="E231" s="3">
        <v>611</v>
      </c>
      <c r="F231" s="73"/>
      <c r="G231" s="73">
        <v>493</v>
      </c>
      <c r="H231" s="74">
        <f>F231+G231</f>
        <v>493</v>
      </c>
    </row>
    <row r="232" spans="1:10" ht="34.5" customHeight="1" x14ac:dyDescent="0.25">
      <c r="A232" s="9" t="s">
        <v>292</v>
      </c>
      <c r="B232" s="9">
        <v>926</v>
      </c>
      <c r="C232" s="89" t="s">
        <v>122</v>
      </c>
      <c r="D232" s="10" t="s">
        <v>281</v>
      </c>
      <c r="E232" s="9"/>
      <c r="F232" s="52">
        <f t="shared" ref="F232:H232" si="26">F233</f>
        <v>0</v>
      </c>
      <c r="G232" s="52">
        <f t="shared" si="26"/>
        <v>14682.25</v>
      </c>
      <c r="H232" s="52">
        <f t="shared" si="26"/>
        <v>14682.25</v>
      </c>
    </row>
    <row r="233" spans="1:10" ht="48.75" customHeight="1" x14ac:dyDescent="0.25">
      <c r="A233" s="5" t="s">
        <v>10</v>
      </c>
      <c r="B233" s="5">
        <v>926</v>
      </c>
      <c r="C233" s="86" t="s">
        <v>122</v>
      </c>
      <c r="D233" s="5" t="s">
        <v>281</v>
      </c>
      <c r="E233" s="5" t="s">
        <v>57</v>
      </c>
      <c r="F233" s="74"/>
      <c r="G233" s="74">
        <f>G234</f>
        <v>14682.25</v>
      </c>
      <c r="H233" s="74">
        <f>F233+G233</f>
        <v>14682.25</v>
      </c>
    </row>
    <row r="234" spans="1:10" ht="60" customHeight="1" x14ac:dyDescent="0.25">
      <c r="A234" s="3" t="s">
        <v>112</v>
      </c>
      <c r="B234" s="3">
        <v>926</v>
      </c>
      <c r="C234" s="87" t="s">
        <v>122</v>
      </c>
      <c r="D234" s="3" t="s">
        <v>281</v>
      </c>
      <c r="E234" s="3">
        <v>611</v>
      </c>
      <c r="F234" s="73"/>
      <c r="G234" s="73">
        <v>14682.25</v>
      </c>
      <c r="H234" s="74">
        <f>F234+G234</f>
        <v>14682.25</v>
      </c>
    </row>
    <row r="235" spans="1:10" ht="44.25" customHeight="1" x14ac:dyDescent="0.25">
      <c r="A235" s="9" t="s">
        <v>296</v>
      </c>
      <c r="B235" s="9">
        <v>926</v>
      </c>
      <c r="C235" s="89" t="s">
        <v>122</v>
      </c>
      <c r="D235" s="10" t="s">
        <v>279</v>
      </c>
      <c r="E235" s="9"/>
      <c r="F235" s="52">
        <f t="shared" ref="F235:H235" si="27">F236</f>
        <v>0</v>
      </c>
      <c r="G235" s="52">
        <f t="shared" si="27"/>
        <v>89.5</v>
      </c>
      <c r="H235" s="52">
        <f t="shared" si="27"/>
        <v>89.5</v>
      </c>
    </row>
    <row r="236" spans="1:10" ht="43.5" customHeight="1" x14ac:dyDescent="0.25">
      <c r="A236" s="5" t="s">
        <v>10</v>
      </c>
      <c r="B236" s="5">
        <v>926</v>
      </c>
      <c r="C236" s="86" t="s">
        <v>122</v>
      </c>
      <c r="D236" s="8" t="s">
        <v>279</v>
      </c>
      <c r="E236" s="5" t="s">
        <v>57</v>
      </c>
      <c r="F236" s="74"/>
      <c r="G236" s="74">
        <f>G237</f>
        <v>89.5</v>
      </c>
      <c r="H236" s="74">
        <f>F236+G236</f>
        <v>89.5</v>
      </c>
    </row>
    <row r="237" spans="1:10" ht="60" customHeight="1" x14ac:dyDescent="0.25">
      <c r="A237" s="3" t="s">
        <v>112</v>
      </c>
      <c r="B237" s="3">
        <v>926</v>
      </c>
      <c r="C237" s="87" t="s">
        <v>122</v>
      </c>
      <c r="D237" s="7" t="s">
        <v>279</v>
      </c>
      <c r="E237" s="3">
        <v>611</v>
      </c>
      <c r="F237" s="73"/>
      <c r="G237" s="73">
        <v>89.5</v>
      </c>
      <c r="H237" s="74">
        <f>F237+G237</f>
        <v>89.5</v>
      </c>
    </row>
    <row r="238" spans="1:10" ht="37.5" customHeight="1" x14ac:dyDescent="0.25">
      <c r="A238" s="9" t="s">
        <v>292</v>
      </c>
      <c r="B238" s="9">
        <v>926</v>
      </c>
      <c r="C238" s="89" t="s">
        <v>122</v>
      </c>
      <c r="D238" s="10" t="s">
        <v>284</v>
      </c>
      <c r="E238" s="9"/>
      <c r="F238" s="52">
        <f t="shared" ref="F238:H238" si="28">F239</f>
        <v>0</v>
      </c>
      <c r="G238" s="52">
        <f t="shared" si="28"/>
        <v>148.31</v>
      </c>
      <c r="H238" s="52">
        <f t="shared" si="28"/>
        <v>148.31</v>
      </c>
      <c r="J238">
        <f>H238+H235+H232+H229+H226+H223+H220+H217+H214</f>
        <v>233806.95</v>
      </c>
    </row>
    <row r="239" spans="1:10" ht="46.5" customHeight="1" x14ac:dyDescent="0.25">
      <c r="A239" s="5" t="s">
        <v>10</v>
      </c>
      <c r="B239" s="5">
        <v>926</v>
      </c>
      <c r="C239" s="86" t="s">
        <v>122</v>
      </c>
      <c r="D239" s="5" t="s">
        <v>284</v>
      </c>
      <c r="E239" s="5" t="s">
        <v>57</v>
      </c>
      <c r="F239" s="74"/>
      <c r="G239" s="74">
        <f>G240</f>
        <v>148.31</v>
      </c>
      <c r="H239" s="74">
        <f>F239+G239</f>
        <v>148.31</v>
      </c>
    </row>
    <row r="240" spans="1:10" ht="60" customHeight="1" x14ac:dyDescent="0.25">
      <c r="A240" s="3" t="s">
        <v>112</v>
      </c>
      <c r="B240" s="3">
        <v>926</v>
      </c>
      <c r="C240" s="87" t="s">
        <v>122</v>
      </c>
      <c r="D240" s="3" t="s">
        <v>284</v>
      </c>
      <c r="E240" s="3">
        <v>611</v>
      </c>
      <c r="F240" s="73"/>
      <c r="G240" s="73">
        <v>148.31</v>
      </c>
      <c r="H240" s="74">
        <f>F240+G240</f>
        <v>148.31</v>
      </c>
    </row>
    <row r="241" spans="1:11" ht="14.25" customHeight="1" x14ac:dyDescent="0.25">
      <c r="A241" s="9" t="s">
        <v>252</v>
      </c>
      <c r="B241" s="9">
        <v>926</v>
      </c>
      <c r="C241" s="89" t="s">
        <v>183</v>
      </c>
      <c r="D241" s="9" t="s">
        <v>55</v>
      </c>
      <c r="E241" s="9"/>
      <c r="F241" s="52">
        <f t="shared" ref="F241:H242" si="29">F242</f>
        <v>26369.3</v>
      </c>
      <c r="G241" s="52">
        <f t="shared" si="29"/>
        <v>2715.3</v>
      </c>
      <c r="H241" s="52">
        <f t="shared" si="29"/>
        <v>29084.6</v>
      </c>
    </row>
    <row r="242" spans="1:11" ht="36" customHeight="1" x14ac:dyDescent="0.25">
      <c r="A242" s="5" t="s">
        <v>10</v>
      </c>
      <c r="B242" s="5">
        <v>926</v>
      </c>
      <c r="C242" s="86" t="s">
        <v>183</v>
      </c>
      <c r="D242" s="5" t="s">
        <v>55</v>
      </c>
      <c r="E242" s="5" t="s">
        <v>57</v>
      </c>
      <c r="F242" s="54">
        <f t="shared" si="29"/>
        <v>26369.3</v>
      </c>
      <c r="G242" s="54">
        <f t="shared" si="29"/>
        <v>2715.3</v>
      </c>
      <c r="H242" s="54">
        <f t="shared" si="29"/>
        <v>29084.6</v>
      </c>
    </row>
    <row r="243" spans="1:11" ht="62.25" customHeight="1" x14ac:dyDescent="0.25">
      <c r="A243" s="3" t="s">
        <v>112</v>
      </c>
      <c r="B243" s="3">
        <v>926</v>
      </c>
      <c r="C243" s="87" t="s">
        <v>183</v>
      </c>
      <c r="D243" s="3" t="s">
        <v>55</v>
      </c>
      <c r="E243" s="3">
        <v>611</v>
      </c>
      <c r="F243" s="53">
        <v>26369.3</v>
      </c>
      <c r="G243" s="53">
        <v>2715.3</v>
      </c>
      <c r="H243" s="53">
        <f>F243+G243</f>
        <v>29084.6</v>
      </c>
    </row>
    <row r="244" spans="1:11" ht="36.75" customHeight="1" x14ac:dyDescent="0.25">
      <c r="A244" s="9" t="s">
        <v>296</v>
      </c>
      <c r="B244" s="9">
        <v>926</v>
      </c>
      <c r="C244" s="89" t="s">
        <v>183</v>
      </c>
      <c r="D244" s="10" t="s">
        <v>279</v>
      </c>
      <c r="E244" s="9"/>
      <c r="F244" s="52">
        <f t="shared" ref="F244:H244" si="30">F245</f>
        <v>0</v>
      </c>
      <c r="G244" s="52">
        <f t="shared" si="30"/>
        <v>1163.5</v>
      </c>
      <c r="H244" s="52">
        <f t="shared" si="30"/>
        <v>1163.5</v>
      </c>
    </row>
    <row r="245" spans="1:11" ht="45" customHeight="1" x14ac:dyDescent="0.25">
      <c r="A245" s="5" t="s">
        <v>10</v>
      </c>
      <c r="B245" s="5">
        <v>926</v>
      </c>
      <c r="C245" s="86" t="s">
        <v>183</v>
      </c>
      <c r="D245" s="8" t="s">
        <v>279</v>
      </c>
      <c r="E245" s="5" t="s">
        <v>57</v>
      </c>
      <c r="F245" s="74"/>
      <c r="G245" s="74">
        <f>G246</f>
        <v>1163.5</v>
      </c>
      <c r="H245" s="74">
        <f>F245+G245</f>
        <v>1163.5</v>
      </c>
      <c r="K245">
        <f>H241+H244+H247+H250</f>
        <v>38685.1</v>
      </c>
    </row>
    <row r="246" spans="1:11" ht="62.25" customHeight="1" x14ac:dyDescent="0.25">
      <c r="A246" s="3" t="s">
        <v>112</v>
      </c>
      <c r="B246" s="3">
        <v>926</v>
      </c>
      <c r="C246" s="87" t="s">
        <v>183</v>
      </c>
      <c r="D246" s="7" t="s">
        <v>279</v>
      </c>
      <c r="E246" s="3">
        <v>611</v>
      </c>
      <c r="F246" s="73"/>
      <c r="G246" s="73">
        <v>1163.5</v>
      </c>
      <c r="H246" s="74">
        <f>F246+G246</f>
        <v>1163.5</v>
      </c>
    </row>
    <row r="247" spans="1:11" ht="23.25" customHeight="1" x14ac:dyDescent="0.25">
      <c r="A247" s="9" t="s">
        <v>252</v>
      </c>
      <c r="B247" s="9">
        <v>926</v>
      </c>
      <c r="C247" s="89" t="s">
        <v>183</v>
      </c>
      <c r="D247" s="118" t="s">
        <v>272</v>
      </c>
      <c r="E247" s="9"/>
      <c r="F247" s="52">
        <f>F249</f>
        <v>0</v>
      </c>
      <c r="G247" s="52">
        <f>G249</f>
        <v>4574.3</v>
      </c>
      <c r="H247" s="52">
        <f>H249</f>
        <v>4574.3</v>
      </c>
    </row>
    <row r="248" spans="1:11" ht="46.5" customHeight="1" x14ac:dyDescent="0.25">
      <c r="A248" s="5" t="s">
        <v>10</v>
      </c>
      <c r="B248" s="44">
        <v>926</v>
      </c>
      <c r="C248" s="110" t="s">
        <v>183</v>
      </c>
      <c r="D248" s="119" t="s">
        <v>272</v>
      </c>
      <c r="E248" s="109"/>
      <c r="F248" s="99"/>
      <c r="G248" s="99">
        <f>G249</f>
        <v>4574.3</v>
      </c>
      <c r="H248" s="99">
        <f>F248+G248</f>
        <v>4574.3</v>
      </c>
    </row>
    <row r="249" spans="1:11" ht="62.25" customHeight="1" x14ac:dyDescent="0.25">
      <c r="A249" s="3" t="s">
        <v>112</v>
      </c>
      <c r="B249" s="3">
        <v>926</v>
      </c>
      <c r="C249" s="87" t="s">
        <v>183</v>
      </c>
      <c r="D249" s="119" t="s">
        <v>272</v>
      </c>
      <c r="E249" s="3" t="s">
        <v>74</v>
      </c>
      <c r="F249" s="98"/>
      <c r="G249" s="98">
        <v>4574.3</v>
      </c>
      <c r="H249" s="99">
        <f>F249+G249</f>
        <v>4574.3</v>
      </c>
    </row>
    <row r="250" spans="1:11" ht="38.25" customHeight="1" x14ac:dyDescent="0.25">
      <c r="A250" s="9" t="s">
        <v>181</v>
      </c>
      <c r="B250" s="9">
        <v>926</v>
      </c>
      <c r="C250" s="89" t="s">
        <v>183</v>
      </c>
      <c r="D250" s="9" t="s">
        <v>87</v>
      </c>
      <c r="E250" s="9"/>
      <c r="F250" s="52">
        <f t="shared" ref="F250:H251" si="31">F251</f>
        <v>3824.1</v>
      </c>
      <c r="G250" s="52">
        <f t="shared" si="31"/>
        <v>38.6</v>
      </c>
      <c r="H250" s="52">
        <f t="shared" si="31"/>
        <v>3862.7</v>
      </c>
    </row>
    <row r="251" spans="1:11" ht="38.25" customHeight="1" x14ac:dyDescent="0.25">
      <c r="A251" s="5" t="s">
        <v>10</v>
      </c>
      <c r="B251" s="5">
        <v>926</v>
      </c>
      <c r="C251" s="86" t="s">
        <v>183</v>
      </c>
      <c r="D251" s="5" t="s">
        <v>87</v>
      </c>
      <c r="E251" s="5" t="s">
        <v>57</v>
      </c>
      <c r="F251" s="74">
        <f t="shared" si="31"/>
        <v>3824.1</v>
      </c>
      <c r="G251" s="74">
        <f>G252</f>
        <v>38.6</v>
      </c>
      <c r="H251" s="74">
        <f t="shared" si="31"/>
        <v>3862.7</v>
      </c>
    </row>
    <row r="252" spans="1:11" ht="63.75" customHeight="1" x14ac:dyDescent="0.25">
      <c r="A252" s="3" t="s">
        <v>112</v>
      </c>
      <c r="B252" s="3">
        <v>926</v>
      </c>
      <c r="C252" s="87" t="s">
        <v>183</v>
      </c>
      <c r="D252" s="3" t="s">
        <v>87</v>
      </c>
      <c r="E252" s="3" t="s">
        <v>74</v>
      </c>
      <c r="F252" s="73">
        <v>3824.1</v>
      </c>
      <c r="G252" s="73">
        <v>38.6</v>
      </c>
      <c r="H252" s="73">
        <f>F252+G252</f>
        <v>3862.7</v>
      </c>
    </row>
    <row r="253" spans="1:11" ht="29.25" customHeight="1" x14ac:dyDescent="0.25">
      <c r="A253" s="9" t="s">
        <v>176</v>
      </c>
      <c r="B253" s="9">
        <v>926</v>
      </c>
      <c r="C253" s="89" t="s">
        <v>40</v>
      </c>
      <c r="D253" s="9" t="s">
        <v>134</v>
      </c>
      <c r="E253" s="9"/>
      <c r="F253" s="52">
        <f t="shared" ref="F253:H256" si="32">F254</f>
        <v>144476.9</v>
      </c>
      <c r="G253" s="52">
        <f t="shared" si="32"/>
        <v>1523.31</v>
      </c>
      <c r="H253" s="52">
        <f t="shared" si="32"/>
        <v>146000.21</v>
      </c>
    </row>
    <row r="254" spans="1:11" ht="38.25" customHeight="1" x14ac:dyDescent="0.25">
      <c r="A254" s="5" t="s">
        <v>10</v>
      </c>
      <c r="B254" s="5">
        <v>926</v>
      </c>
      <c r="C254" s="86" t="s">
        <v>40</v>
      </c>
      <c r="D254" s="5" t="s">
        <v>134</v>
      </c>
      <c r="E254" s="5" t="s">
        <v>57</v>
      </c>
      <c r="F254" s="54">
        <f t="shared" si="32"/>
        <v>144476.9</v>
      </c>
      <c r="G254" s="54">
        <f>G255</f>
        <v>1523.31</v>
      </c>
      <c r="H254" s="53">
        <f>F254+G254</f>
        <v>146000.21</v>
      </c>
    </row>
    <row r="255" spans="1:11" ht="51.75" customHeight="1" x14ac:dyDescent="0.25">
      <c r="A255" s="3" t="s">
        <v>112</v>
      </c>
      <c r="B255" s="3">
        <v>926</v>
      </c>
      <c r="C255" s="87" t="s">
        <v>40</v>
      </c>
      <c r="D255" s="3" t="s">
        <v>134</v>
      </c>
      <c r="E255" s="3" t="s">
        <v>74</v>
      </c>
      <c r="F255" s="53">
        <v>144476.9</v>
      </c>
      <c r="G255" s="53">
        <v>1523.31</v>
      </c>
      <c r="H255" s="53">
        <f>F255+G255</f>
        <v>146000.21</v>
      </c>
    </row>
    <row r="256" spans="1:11" ht="31.5" customHeight="1" x14ac:dyDescent="0.25">
      <c r="A256" s="9" t="s">
        <v>176</v>
      </c>
      <c r="B256" s="9">
        <v>926</v>
      </c>
      <c r="C256" s="89" t="s">
        <v>40</v>
      </c>
      <c r="D256" s="9" t="s">
        <v>272</v>
      </c>
      <c r="E256" s="9"/>
      <c r="F256" s="52">
        <f t="shared" si="32"/>
        <v>0</v>
      </c>
      <c r="G256" s="52">
        <f t="shared" si="32"/>
        <v>13007.2</v>
      </c>
      <c r="H256" s="52">
        <f t="shared" si="32"/>
        <v>13007.2</v>
      </c>
    </row>
    <row r="257" spans="1:8" ht="34.5" customHeight="1" x14ac:dyDescent="0.25">
      <c r="A257" s="5" t="s">
        <v>10</v>
      </c>
      <c r="B257" s="5">
        <v>926</v>
      </c>
      <c r="C257" s="86" t="s">
        <v>40</v>
      </c>
      <c r="D257" s="5" t="s">
        <v>272</v>
      </c>
      <c r="E257" s="5" t="s">
        <v>57</v>
      </c>
      <c r="F257" s="54"/>
      <c r="G257" s="54">
        <f>G258</f>
        <v>13007.2</v>
      </c>
      <c r="H257" s="53">
        <f>F257+G257</f>
        <v>13007.2</v>
      </c>
    </row>
    <row r="258" spans="1:8" ht="63.75" customHeight="1" x14ac:dyDescent="0.25">
      <c r="A258" s="3" t="s">
        <v>112</v>
      </c>
      <c r="B258" s="3">
        <v>926</v>
      </c>
      <c r="C258" s="87" t="s">
        <v>40</v>
      </c>
      <c r="D258" s="3" t="s">
        <v>272</v>
      </c>
      <c r="E258" s="3" t="s">
        <v>74</v>
      </c>
      <c r="F258" s="53"/>
      <c r="G258" s="53">
        <v>13007.2</v>
      </c>
      <c r="H258" s="53">
        <f>F258+G258</f>
        <v>13007.2</v>
      </c>
    </row>
    <row r="259" spans="1:8" ht="41.25" customHeight="1" x14ac:dyDescent="0.25">
      <c r="A259" s="9" t="s">
        <v>175</v>
      </c>
      <c r="B259" s="9">
        <v>926</v>
      </c>
      <c r="C259" s="89" t="s">
        <v>40</v>
      </c>
      <c r="D259" s="9" t="s">
        <v>95</v>
      </c>
      <c r="E259" s="9"/>
      <c r="F259" s="52">
        <f t="shared" ref="F259:H260" si="33">F260</f>
        <v>321753.5</v>
      </c>
      <c r="G259" s="52">
        <f t="shared" si="33"/>
        <v>-24870.46</v>
      </c>
      <c r="H259" s="52">
        <f t="shared" si="33"/>
        <v>296883.03999999998</v>
      </c>
    </row>
    <row r="260" spans="1:8" ht="30" customHeight="1" x14ac:dyDescent="0.25">
      <c r="A260" s="5" t="s">
        <v>10</v>
      </c>
      <c r="B260" s="5">
        <v>926</v>
      </c>
      <c r="C260" s="86" t="s">
        <v>40</v>
      </c>
      <c r="D260" s="5" t="s">
        <v>95</v>
      </c>
      <c r="E260" s="5" t="s">
        <v>57</v>
      </c>
      <c r="F260" s="74">
        <f t="shared" si="33"/>
        <v>321753.5</v>
      </c>
      <c r="G260" s="74">
        <f>G261</f>
        <v>-24870.46</v>
      </c>
      <c r="H260" s="74">
        <f t="shared" si="33"/>
        <v>296883.03999999998</v>
      </c>
    </row>
    <row r="261" spans="1:8" ht="57.75" customHeight="1" x14ac:dyDescent="0.25">
      <c r="A261" s="3" t="s">
        <v>112</v>
      </c>
      <c r="B261" s="3">
        <v>926</v>
      </c>
      <c r="C261" s="87" t="s">
        <v>40</v>
      </c>
      <c r="D261" s="3" t="s">
        <v>95</v>
      </c>
      <c r="E261" s="3">
        <v>611</v>
      </c>
      <c r="F261" s="73">
        <v>321753.5</v>
      </c>
      <c r="G261" s="73">
        <v>-24870.46</v>
      </c>
      <c r="H261" s="73">
        <f>F261+G261</f>
        <v>296883.03999999998</v>
      </c>
    </row>
    <row r="262" spans="1:8" ht="42" customHeight="1" x14ac:dyDescent="0.25">
      <c r="A262" s="9" t="s">
        <v>296</v>
      </c>
      <c r="B262" s="9">
        <v>926</v>
      </c>
      <c r="C262" s="89" t="s">
        <v>40</v>
      </c>
      <c r="D262" s="10" t="s">
        <v>279</v>
      </c>
      <c r="E262" s="9"/>
      <c r="F262" s="52">
        <f t="shared" ref="F262:H262" si="34">F263</f>
        <v>0</v>
      </c>
      <c r="G262" s="52">
        <f t="shared" si="34"/>
        <v>227.78</v>
      </c>
      <c r="H262" s="52">
        <f t="shared" si="34"/>
        <v>227.78</v>
      </c>
    </row>
    <row r="263" spans="1:8" ht="29.25" customHeight="1" x14ac:dyDescent="0.25">
      <c r="A263" s="5" t="s">
        <v>10</v>
      </c>
      <c r="B263" s="5">
        <v>926</v>
      </c>
      <c r="C263" s="86" t="s">
        <v>40</v>
      </c>
      <c r="D263" s="8" t="s">
        <v>279</v>
      </c>
      <c r="E263" s="5" t="s">
        <v>57</v>
      </c>
      <c r="F263" s="74"/>
      <c r="G263" s="74">
        <f>G264</f>
        <v>227.78</v>
      </c>
      <c r="H263" s="74">
        <f>F263+G263</f>
        <v>227.78</v>
      </c>
    </row>
    <row r="264" spans="1:8" ht="52.5" customHeight="1" x14ac:dyDescent="0.25">
      <c r="A264" s="3" t="s">
        <v>112</v>
      </c>
      <c r="B264" s="3">
        <v>926</v>
      </c>
      <c r="C264" s="87" t="s">
        <v>40</v>
      </c>
      <c r="D264" s="7" t="s">
        <v>279</v>
      </c>
      <c r="E264" s="3">
        <v>611</v>
      </c>
      <c r="F264" s="73"/>
      <c r="G264" s="73">
        <v>227.78</v>
      </c>
      <c r="H264" s="74">
        <f>F264+G264</f>
        <v>227.78</v>
      </c>
    </row>
    <row r="265" spans="1:8" ht="36.75" customHeight="1" x14ac:dyDescent="0.25">
      <c r="A265" s="9" t="s">
        <v>312</v>
      </c>
      <c r="B265" s="9">
        <v>926</v>
      </c>
      <c r="C265" s="89" t="s">
        <v>40</v>
      </c>
      <c r="D265" s="9" t="s">
        <v>90</v>
      </c>
      <c r="E265" s="9"/>
      <c r="F265" s="52">
        <f t="shared" ref="F265:H266" si="35">F266</f>
        <v>4741.7</v>
      </c>
      <c r="G265" s="52">
        <f t="shared" si="35"/>
        <v>4435</v>
      </c>
      <c r="H265" s="52">
        <f t="shared" si="35"/>
        <v>9176.7000000000007</v>
      </c>
    </row>
    <row r="266" spans="1:8" ht="37.5" customHeight="1" x14ac:dyDescent="0.25">
      <c r="A266" s="5" t="s">
        <v>10</v>
      </c>
      <c r="B266" s="5">
        <v>926</v>
      </c>
      <c r="C266" s="86" t="s">
        <v>40</v>
      </c>
      <c r="D266" s="5" t="s">
        <v>90</v>
      </c>
      <c r="E266" s="5" t="s">
        <v>57</v>
      </c>
      <c r="F266" s="74">
        <f t="shared" si="35"/>
        <v>4741.7</v>
      </c>
      <c r="G266" s="74">
        <f>G267</f>
        <v>4435</v>
      </c>
      <c r="H266" s="74">
        <f t="shared" si="35"/>
        <v>9176.7000000000007</v>
      </c>
    </row>
    <row r="267" spans="1:8" ht="16.5" customHeight="1" x14ac:dyDescent="0.25">
      <c r="A267" s="3" t="s">
        <v>62</v>
      </c>
      <c r="B267" s="3">
        <v>926</v>
      </c>
      <c r="C267" s="87" t="s">
        <v>40</v>
      </c>
      <c r="D267" s="3" t="s">
        <v>90</v>
      </c>
      <c r="E267" s="3" t="s">
        <v>28</v>
      </c>
      <c r="F267" s="73">
        <v>4741.7</v>
      </c>
      <c r="G267" s="73">
        <v>4435</v>
      </c>
      <c r="H267" s="73">
        <f>F267+G267</f>
        <v>9176.7000000000007</v>
      </c>
    </row>
    <row r="268" spans="1:8" ht="27.75" customHeight="1" x14ac:dyDescent="0.25">
      <c r="A268" s="9" t="s">
        <v>300</v>
      </c>
      <c r="B268" s="9">
        <v>926</v>
      </c>
      <c r="C268" s="89" t="s">
        <v>40</v>
      </c>
      <c r="D268" s="10" t="s">
        <v>207</v>
      </c>
      <c r="E268" s="9"/>
      <c r="F268" s="52">
        <f t="shared" ref="F268:H269" si="36">F269</f>
        <v>13109</v>
      </c>
      <c r="G268" s="52">
        <f t="shared" si="36"/>
        <v>13720.8</v>
      </c>
      <c r="H268" s="52">
        <f t="shared" si="36"/>
        <v>26829.8</v>
      </c>
    </row>
    <row r="269" spans="1:8" ht="16.5" customHeight="1" x14ac:dyDescent="0.25">
      <c r="A269" s="5" t="s">
        <v>10</v>
      </c>
      <c r="B269" s="5">
        <v>926</v>
      </c>
      <c r="C269" s="86" t="s">
        <v>40</v>
      </c>
      <c r="D269" s="8" t="s">
        <v>207</v>
      </c>
      <c r="E269" s="3">
        <v>600</v>
      </c>
      <c r="F269" s="73">
        <f t="shared" si="36"/>
        <v>13109</v>
      </c>
      <c r="G269" s="73">
        <f>G270</f>
        <v>13720.8</v>
      </c>
      <c r="H269" s="73">
        <f t="shared" si="36"/>
        <v>26829.8</v>
      </c>
    </row>
    <row r="270" spans="1:8" ht="16.5" customHeight="1" x14ac:dyDescent="0.25">
      <c r="A270" s="3" t="s">
        <v>62</v>
      </c>
      <c r="B270" s="3">
        <v>926</v>
      </c>
      <c r="C270" s="87" t="s">
        <v>40</v>
      </c>
      <c r="D270" s="7" t="s">
        <v>207</v>
      </c>
      <c r="E270" s="3">
        <v>612</v>
      </c>
      <c r="F270" s="73">
        <v>13109</v>
      </c>
      <c r="G270" s="73">
        <v>13720.8</v>
      </c>
      <c r="H270" s="73">
        <f>F270+G270</f>
        <v>26829.8</v>
      </c>
    </row>
    <row r="271" spans="1:8" ht="35.25" customHeight="1" x14ac:dyDescent="0.25">
      <c r="A271" s="9" t="s">
        <v>301</v>
      </c>
      <c r="B271" s="9">
        <v>926</v>
      </c>
      <c r="C271" s="89" t="s">
        <v>40</v>
      </c>
      <c r="D271" s="10" t="s">
        <v>267</v>
      </c>
      <c r="E271" s="9"/>
      <c r="F271" s="52">
        <f t="shared" ref="F271:H272" si="37">F272</f>
        <v>2261.1</v>
      </c>
      <c r="G271" s="52">
        <f t="shared" si="37"/>
        <v>0</v>
      </c>
      <c r="H271" s="52">
        <f t="shared" si="37"/>
        <v>2261.1</v>
      </c>
    </row>
    <row r="272" spans="1:8" ht="16.5" customHeight="1" x14ac:dyDescent="0.25">
      <c r="A272" s="5" t="s">
        <v>10</v>
      </c>
      <c r="B272" s="5">
        <v>926</v>
      </c>
      <c r="C272" s="86" t="s">
        <v>40</v>
      </c>
      <c r="D272" s="8" t="s">
        <v>267</v>
      </c>
      <c r="E272" s="3">
        <v>600</v>
      </c>
      <c r="F272" s="73">
        <f t="shared" si="37"/>
        <v>2261.1</v>
      </c>
      <c r="G272" s="73"/>
      <c r="H272" s="73">
        <f t="shared" si="37"/>
        <v>2261.1</v>
      </c>
    </row>
    <row r="273" spans="1:8" ht="16.5" customHeight="1" x14ac:dyDescent="0.25">
      <c r="A273" s="3" t="s">
        <v>62</v>
      </c>
      <c r="B273" s="3">
        <v>926</v>
      </c>
      <c r="C273" s="87" t="s">
        <v>40</v>
      </c>
      <c r="D273" s="7" t="s">
        <v>267</v>
      </c>
      <c r="E273" s="3">
        <v>612</v>
      </c>
      <c r="F273" s="73">
        <v>2261.1</v>
      </c>
      <c r="G273" s="73"/>
      <c r="H273" s="73">
        <v>2261.1</v>
      </c>
    </row>
    <row r="274" spans="1:8" ht="44.25" customHeight="1" x14ac:dyDescent="0.25">
      <c r="A274" s="9" t="s">
        <v>302</v>
      </c>
      <c r="B274" s="9">
        <v>926</v>
      </c>
      <c r="C274" s="89" t="s">
        <v>40</v>
      </c>
      <c r="D274" s="10" t="s">
        <v>208</v>
      </c>
      <c r="E274" s="9"/>
      <c r="F274" s="52">
        <f t="shared" ref="F274:H278" si="38">F275</f>
        <v>4062.2</v>
      </c>
      <c r="G274" s="52">
        <f t="shared" si="38"/>
        <v>-1353.74</v>
      </c>
      <c r="H274" s="52">
        <f t="shared" si="38"/>
        <v>2708.46</v>
      </c>
    </row>
    <row r="275" spans="1:8" ht="16.5" customHeight="1" x14ac:dyDescent="0.25">
      <c r="A275" s="5" t="s">
        <v>10</v>
      </c>
      <c r="B275" s="5">
        <v>926</v>
      </c>
      <c r="C275" s="86" t="s">
        <v>40</v>
      </c>
      <c r="D275" s="8" t="s">
        <v>208</v>
      </c>
      <c r="E275" s="3">
        <v>600</v>
      </c>
      <c r="F275" s="73">
        <f t="shared" si="38"/>
        <v>4062.2</v>
      </c>
      <c r="G275" s="73">
        <f>G276</f>
        <v>-1353.74</v>
      </c>
      <c r="H275" s="73">
        <f t="shared" si="38"/>
        <v>2708.46</v>
      </c>
    </row>
    <row r="276" spans="1:8" ht="16.5" customHeight="1" x14ac:dyDescent="0.25">
      <c r="A276" s="3" t="s">
        <v>62</v>
      </c>
      <c r="B276" s="3">
        <v>926</v>
      </c>
      <c r="C276" s="87" t="s">
        <v>40</v>
      </c>
      <c r="D276" s="7" t="s">
        <v>208</v>
      </c>
      <c r="E276" s="3">
        <v>612</v>
      </c>
      <c r="F276" s="73">
        <v>4062.2</v>
      </c>
      <c r="G276" s="73">
        <v>-1353.74</v>
      </c>
      <c r="H276" s="73">
        <f>F276+G276</f>
        <v>2708.46</v>
      </c>
    </row>
    <row r="277" spans="1:8" ht="43.5" customHeight="1" x14ac:dyDescent="0.25">
      <c r="A277" s="9" t="s">
        <v>302</v>
      </c>
      <c r="B277" s="9">
        <v>926</v>
      </c>
      <c r="C277" s="89" t="s">
        <v>40</v>
      </c>
      <c r="D277" s="10" t="s">
        <v>298</v>
      </c>
      <c r="E277" s="9"/>
      <c r="F277" s="52">
        <f t="shared" si="38"/>
        <v>0</v>
      </c>
      <c r="G277" s="52">
        <f t="shared" si="38"/>
        <v>1353.74</v>
      </c>
      <c r="H277" s="52">
        <f t="shared" si="38"/>
        <v>1353.74</v>
      </c>
    </row>
    <row r="278" spans="1:8" ht="16.5" customHeight="1" x14ac:dyDescent="0.25">
      <c r="A278" s="5" t="s">
        <v>10</v>
      </c>
      <c r="B278" s="5">
        <v>926</v>
      </c>
      <c r="C278" s="86" t="s">
        <v>40</v>
      </c>
      <c r="D278" s="8" t="s">
        <v>298</v>
      </c>
      <c r="E278" s="3">
        <v>600</v>
      </c>
      <c r="F278" s="73"/>
      <c r="G278" s="73">
        <f>G279</f>
        <v>1353.74</v>
      </c>
      <c r="H278" s="73">
        <f t="shared" si="38"/>
        <v>1353.74</v>
      </c>
    </row>
    <row r="279" spans="1:8" ht="16.5" customHeight="1" x14ac:dyDescent="0.25">
      <c r="A279" s="3" t="s">
        <v>62</v>
      </c>
      <c r="B279" s="3">
        <v>926</v>
      </c>
      <c r="C279" s="87" t="s">
        <v>40</v>
      </c>
      <c r="D279" s="7" t="s">
        <v>298</v>
      </c>
      <c r="E279" s="3">
        <v>612</v>
      </c>
      <c r="F279" s="73"/>
      <c r="G279" s="73">
        <v>1353.74</v>
      </c>
      <c r="H279" s="73">
        <f>F279+G279</f>
        <v>1353.74</v>
      </c>
    </row>
    <row r="280" spans="1:8" ht="33" customHeight="1" x14ac:dyDescent="0.25">
      <c r="A280" s="9" t="s">
        <v>303</v>
      </c>
      <c r="B280" s="9">
        <v>926</v>
      </c>
      <c r="C280" s="89" t="s">
        <v>40</v>
      </c>
      <c r="D280" s="10" t="s">
        <v>268</v>
      </c>
      <c r="E280" s="9"/>
      <c r="F280" s="52">
        <f t="shared" ref="F280:H287" si="39">F281</f>
        <v>30442.400000000001</v>
      </c>
      <c r="G280" s="52">
        <f t="shared" si="39"/>
        <v>0</v>
      </c>
      <c r="H280" s="52">
        <f t="shared" si="39"/>
        <v>30442.400000000001</v>
      </c>
    </row>
    <row r="281" spans="1:8" ht="16.5" customHeight="1" x14ac:dyDescent="0.25">
      <c r="A281" s="5" t="s">
        <v>10</v>
      </c>
      <c r="B281" s="5">
        <v>926</v>
      </c>
      <c r="C281" s="86" t="s">
        <v>40</v>
      </c>
      <c r="D281" s="8" t="s">
        <v>268</v>
      </c>
      <c r="E281" s="3">
        <v>600</v>
      </c>
      <c r="F281" s="73">
        <f t="shared" si="39"/>
        <v>30442.400000000001</v>
      </c>
      <c r="G281" s="73"/>
      <c r="H281" s="73">
        <f t="shared" si="39"/>
        <v>30442.400000000001</v>
      </c>
    </row>
    <row r="282" spans="1:8" ht="16.5" customHeight="1" x14ac:dyDescent="0.25">
      <c r="A282" s="3" t="s">
        <v>62</v>
      </c>
      <c r="B282" s="3">
        <v>926</v>
      </c>
      <c r="C282" s="87" t="s">
        <v>40</v>
      </c>
      <c r="D282" s="7" t="s">
        <v>268</v>
      </c>
      <c r="E282" s="3">
        <v>612</v>
      </c>
      <c r="F282" s="73">
        <v>30442.400000000001</v>
      </c>
      <c r="G282" s="73"/>
      <c r="H282" s="73">
        <v>30442.400000000001</v>
      </c>
    </row>
    <row r="283" spans="1:8" ht="30.75" customHeight="1" x14ac:dyDescent="0.25">
      <c r="A283" s="9" t="s">
        <v>291</v>
      </c>
      <c r="B283" s="9">
        <v>926</v>
      </c>
      <c r="C283" s="89" t="s">
        <v>40</v>
      </c>
      <c r="D283" s="10" t="s">
        <v>299</v>
      </c>
      <c r="E283" s="9"/>
      <c r="F283" s="52">
        <f t="shared" si="39"/>
        <v>0</v>
      </c>
      <c r="G283" s="52">
        <f t="shared" si="39"/>
        <v>1053.5</v>
      </c>
      <c r="H283" s="52">
        <f t="shared" si="39"/>
        <v>1053.5</v>
      </c>
    </row>
    <row r="284" spans="1:8" ht="16.5" customHeight="1" x14ac:dyDescent="0.25">
      <c r="A284" s="5" t="s">
        <v>10</v>
      </c>
      <c r="B284" s="5">
        <v>926</v>
      </c>
      <c r="C284" s="86" t="s">
        <v>40</v>
      </c>
      <c r="D284" s="8" t="s">
        <v>299</v>
      </c>
      <c r="E284" s="3">
        <v>600</v>
      </c>
      <c r="F284" s="73"/>
      <c r="G284" s="73">
        <f>G285</f>
        <v>1053.5</v>
      </c>
      <c r="H284" s="73">
        <f t="shared" si="39"/>
        <v>1053.5</v>
      </c>
    </row>
    <row r="285" spans="1:8" ht="16.5" customHeight="1" x14ac:dyDescent="0.25">
      <c r="A285" s="3" t="s">
        <v>62</v>
      </c>
      <c r="B285" s="3">
        <v>926</v>
      </c>
      <c r="C285" s="87" t="s">
        <v>40</v>
      </c>
      <c r="D285" s="7" t="s">
        <v>299</v>
      </c>
      <c r="E285" s="3">
        <v>612</v>
      </c>
      <c r="F285" s="73"/>
      <c r="G285" s="73">
        <v>1053.5</v>
      </c>
      <c r="H285" s="73">
        <f>F285+G285</f>
        <v>1053.5</v>
      </c>
    </row>
    <row r="286" spans="1:8" ht="31.5" customHeight="1" x14ac:dyDescent="0.25">
      <c r="A286" s="9" t="s">
        <v>305</v>
      </c>
      <c r="B286" s="9">
        <v>926</v>
      </c>
      <c r="C286" s="89" t="s">
        <v>40</v>
      </c>
      <c r="D286" s="10" t="s">
        <v>304</v>
      </c>
      <c r="E286" s="9"/>
      <c r="F286" s="52">
        <f t="shared" si="39"/>
        <v>0</v>
      </c>
      <c r="G286" s="52">
        <f t="shared" si="39"/>
        <v>2044.16</v>
      </c>
      <c r="H286" s="52">
        <f t="shared" si="39"/>
        <v>2044.16</v>
      </c>
    </row>
    <row r="287" spans="1:8" ht="16.5" customHeight="1" x14ac:dyDescent="0.25">
      <c r="A287" s="5" t="s">
        <v>10</v>
      </c>
      <c r="B287" s="5">
        <v>926</v>
      </c>
      <c r="C287" s="86" t="s">
        <v>40</v>
      </c>
      <c r="D287" s="8" t="s">
        <v>304</v>
      </c>
      <c r="E287" s="3">
        <v>600</v>
      </c>
      <c r="F287" s="73"/>
      <c r="G287" s="73">
        <f>G288</f>
        <v>2044.16</v>
      </c>
      <c r="H287" s="73">
        <f t="shared" si="39"/>
        <v>2044.16</v>
      </c>
    </row>
    <row r="288" spans="1:8" ht="16.5" customHeight="1" x14ac:dyDescent="0.25">
      <c r="A288" s="3" t="s">
        <v>62</v>
      </c>
      <c r="B288" s="3">
        <v>926</v>
      </c>
      <c r="C288" s="87" t="s">
        <v>40</v>
      </c>
      <c r="D288" s="7" t="s">
        <v>304</v>
      </c>
      <c r="E288" s="3">
        <v>612</v>
      </c>
      <c r="F288" s="73"/>
      <c r="G288" s="73">
        <v>2044.16</v>
      </c>
      <c r="H288" s="73">
        <f>F288+G288</f>
        <v>2044.16</v>
      </c>
    </row>
    <row r="289" spans="1:8" ht="33" customHeight="1" x14ac:dyDescent="0.25">
      <c r="A289" s="9" t="s">
        <v>294</v>
      </c>
      <c r="B289" s="9">
        <v>926</v>
      </c>
      <c r="C289" s="89" t="s">
        <v>40</v>
      </c>
      <c r="D289" s="10" t="s">
        <v>293</v>
      </c>
      <c r="E289" s="9"/>
      <c r="F289" s="52">
        <f t="shared" ref="F289:H289" si="40">F290</f>
        <v>0</v>
      </c>
      <c r="G289" s="52">
        <f t="shared" si="40"/>
        <v>2952</v>
      </c>
      <c r="H289" s="52">
        <f t="shared" si="40"/>
        <v>2952</v>
      </c>
    </row>
    <row r="290" spans="1:8" ht="16.5" customHeight="1" x14ac:dyDescent="0.25">
      <c r="A290" s="5" t="s">
        <v>10</v>
      </c>
      <c r="B290" s="5">
        <v>926</v>
      </c>
      <c r="C290" s="86" t="s">
        <v>40</v>
      </c>
      <c r="D290" s="8" t="s">
        <v>293</v>
      </c>
      <c r="E290" s="5" t="s">
        <v>57</v>
      </c>
      <c r="F290" s="74"/>
      <c r="G290" s="74">
        <f>G291</f>
        <v>2952</v>
      </c>
      <c r="H290" s="74">
        <f>F290+G290</f>
        <v>2952</v>
      </c>
    </row>
    <row r="291" spans="1:8" ht="16.5" customHeight="1" x14ac:dyDescent="0.25">
      <c r="A291" s="3" t="s">
        <v>112</v>
      </c>
      <c r="B291" s="3">
        <v>926</v>
      </c>
      <c r="C291" s="87" t="s">
        <v>40</v>
      </c>
      <c r="D291" s="7" t="s">
        <v>293</v>
      </c>
      <c r="E291" s="3">
        <v>611</v>
      </c>
      <c r="F291" s="73"/>
      <c r="G291" s="73">
        <v>2952</v>
      </c>
      <c r="H291" s="74">
        <f>F291+G291</f>
        <v>2952</v>
      </c>
    </row>
    <row r="292" spans="1:8" ht="36.75" customHeight="1" x14ac:dyDescent="0.25">
      <c r="A292" s="9" t="s">
        <v>295</v>
      </c>
      <c r="B292" s="9">
        <v>926</v>
      </c>
      <c r="C292" s="89" t="s">
        <v>40</v>
      </c>
      <c r="D292" s="10" t="s">
        <v>280</v>
      </c>
      <c r="E292" s="9"/>
      <c r="F292" s="52">
        <f t="shared" ref="F292:H292" si="41">F293</f>
        <v>0</v>
      </c>
      <c r="G292" s="52">
        <f t="shared" si="41"/>
        <v>1207</v>
      </c>
      <c r="H292" s="52">
        <f t="shared" si="41"/>
        <v>1207</v>
      </c>
    </row>
    <row r="293" spans="1:8" ht="16.5" customHeight="1" x14ac:dyDescent="0.25">
      <c r="A293" s="5" t="s">
        <v>10</v>
      </c>
      <c r="B293" s="5">
        <v>926</v>
      </c>
      <c r="C293" s="86" t="s">
        <v>40</v>
      </c>
      <c r="D293" s="8" t="s">
        <v>280</v>
      </c>
      <c r="E293" s="5" t="s">
        <v>57</v>
      </c>
      <c r="F293" s="74"/>
      <c r="G293" s="74">
        <f>G294</f>
        <v>1207</v>
      </c>
      <c r="H293" s="74">
        <f>F293+G293</f>
        <v>1207</v>
      </c>
    </row>
    <row r="294" spans="1:8" ht="16.5" customHeight="1" x14ac:dyDescent="0.25">
      <c r="A294" s="3" t="s">
        <v>112</v>
      </c>
      <c r="B294" s="3">
        <v>926</v>
      </c>
      <c r="C294" s="87" t="s">
        <v>40</v>
      </c>
      <c r="D294" s="7" t="s">
        <v>280</v>
      </c>
      <c r="E294" s="3">
        <v>611</v>
      </c>
      <c r="F294" s="73"/>
      <c r="G294" s="73">
        <v>1207</v>
      </c>
      <c r="H294" s="74">
        <f>F294+G294</f>
        <v>1207</v>
      </c>
    </row>
    <row r="295" spans="1:8" ht="33.75" customHeight="1" x14ac:dyDescent="0.25">
      <c r="A295" s="9" t="s">
        <v>306</v>
      </c>
      <c r="B295" s="9">
        <v>926</v>
      </c>
      <c r="C295" s="89" t="s">
        <v>40</v>
      </c>
      <c r="D295" s="10" t="s">
        <v>307</v>
      </c>
      <c r="E295" s="9"/>
      <c r="F295" s="52">
        <f t="shared" ref="F295:H295" si="42">F296</f>
        <v>0</v>
      </c>
      <c r="G295" s="52">
        <f t="shared" si="42"/>
        <v>72552.86</v>
      </c>
      <c r="H295" s="52">
        <f t="shared" si="42"/>
        <v>72552.86</v>
      </c>
    </row>
    <row r="296" spans="1:8" ht="16.5" customHeight="1" x14ac:dyDescent="0.25">
      <c r="A296" s="5" t="s">
        <v>10</v>
      </c>
      <c r="B296" s="5">
        <v>926</v>
      </c>
      <c r="C296" s="86" t="s">
        <v>40</v>
      </c>
      <c r="D296" s="7" t="s">
        <v>307</v>
      </c>
      <c r="E296" s="5" t="s">
        <v>57</v>
      </c>
      <c r="F296" s="74"/>
      <c r="G296" s="74">
        <f>G297</f>
        <v>72552.86</v>
      </c>
      <c r="H296" s="74">
        <f>F296+G296</f>
        <v>72552.86</v>
      </c>
    </row>
    <row r="297" spans="1:8" ht="16.5" customHeight="1" x14ac:dyDescent="0.25">
      <c r="A297" s="3" t="s">
        <v>112</v>
      </c>
      <c r="B297" s="3">
        <v>926</v>
      </c>
      <c r="C297" s="87" t="s">
        <v>40</v>
      </c>
      <c r="D297" s="7" t="s">
        <v>307</v>
      </c>
      <c r="E297" s="3">
        <v>611</v>
      </c>
      <c r="F297" s="73"/>
      <c r="G297" s="73">
        <v>72552.86</v>
      </c>
      <c r="H297" s="74">
        <f>F297+G297</f>
        <v>72552.86</v>
      </c>
    </row>
    <row r="298" spans="1:8" ht="38.25" customHeight="1" x14ac:dyDescent="0.25">
      <c r="A298" s="9" t="s">
        <v>245</v>
      </c>
      <c r="B298" s="9">
        <v>926</v>
      </c>
      <c r="C298" s="89" t="s">
        <v>105</v>
      </c>
      <c r="D298" s="9" t="s">
        <v>36</v>
      </c>
      <c r="E298" s="9"/>
      <c r="F298" s="52">
        <f t="shared" ref="F298:H299" si="43">F299</f>
        <v>1200</v>
      </c>
      <c r="G298" s="52">
        <f t="shared" si="43"/>
        <v>0</v>
      </c>
      <c r="H298" s="52">
        <f t="shared" si="43"/>
        <v>1200</v>
      </c>
    </row>
    <row r="299" spans="1:8" ht="35.25" customHeight="1" x14ac:dyDescent="0.25">
      <c r="A299" s="5" t="s">
        <v>10</v>
      </c>
      <c r="B299" s="5">
        <v>926</v>
      </c>
      <c r="C299" s="86" t="s">
        <v>105</v>
      </c>
      <c r="D299" s="5" t="s">
        <v>36</v>
      </c>
      <c r="E299" s="5" t="s">
        <v>57</v>
      </c>
      <c r="F299" s="99">
        <f t="shared" si="43"/>
        <v>1200</v>
      </c>
      <c r="G299" s="99"/>
      <c r="H299" s="99">
        <f t="shared" si="43"/>
        <v>1200</v>
      </c>
    </row>
    <row r="300" spans="1:8" ht="52.5" customHeight="1" x14ac:dyDescent="0.25">
      <c r="A300" s="3" t="s">
        <v>112</v>
      </c>
      <c r="B300" s="3">
        <v>926</v>
      </c>
      <c r="C300" s="87" t="s">
        <v>105</v>
      </c>
      <c r="D300" s="3" t="s">
        <v>36</v>
      </c>
      <c r="E300" s="3" t="s">
        <v>74</v>
      </c>
      <c r="F300" s="98">
        <v>1200</v>
      </c>
      <c r="G300" s="98"/>
      <c r="H300" s="98">
        <v>1200</v>
      </c>
    </row>
    <row r="301" spans="1:8" ht="45" customHeight="1" x14ac:dyDescent="0.25">
      <c r="A301" s="9" t="s">
        <v>201</v>
      </c>
      <c r="B301" s="9">
        <v>926</v>
      </c>
      <c r="C301" s="89" t="s">
        <v>105</v>
      </c>
      <c r="D301" s="10" t="s">
        <v>209</v>
      </c>
      <c r="E301" s="10"/>
      <c r="F301" s="52">
        <f>F302</f>
        <v>7959.6</v>
      </c>
      <c r="G301" s="52">
        <f>G302</f>
        <v>0</v>
      </c>
      <c r="H301" s="52">
        <f>H302</f>
        <v>7959.6</v>
      </c>
    </row>
    <row r="302" spans="1:8" ht="24.75" customHeight="1" x14ac:dyDescent="0.25">
      <c r="A302" s="5" t="s">
        <v>30</v>
      </c>
      <c r="B302" s="5">
        <v>926</v>
      </c>
      <c r="C302" s="86" t="s">
        <v>105</v>
      </c>
      <c r="D302" s="8" t="s">
        <v>209</v>
      </c>
      <c r="E302" s="3">
        <v>611</v>
      </c>
      <c r="F302" s="73">
        <v>7959.6</v>
      </c>
      <c r="G302" s="73"/>
      <c r="H302" s="73">
        <v>7959.6</v>
      </c>
    </row>
    <row r="303" spans="1:8" ht="46.5" customHeight="1" x14ac:dyDescent="0.25">
      <c r="A303" s="9" t="s">
        <v>246</v>
      </c>
      <c r="B303" s="9">
        <v>926</v>
      </c>
      <c r="C303" s="89" t="s">
        <v>105</v>
      </c>
      <c r="D303" s="9" t="s">
        <v>137</v>
      </c>
      <c r="E303" s="9"/>
      <c r="F303" s="52">
        <f>F304</f>
        <v>50</v>
      </c>
      <c r="G303" s="52">
        <f>G304</f>
        <v>0</v>
      </c>
      <c r="H303" s="52">
        <f>H304</f>
        <v>50</v>
      </c>
    </row>
    <row r="304" spans="1:8" ht="37.5" customHeight="1" x14ac:dyDescent="0.25">
      <c r="A304" s="3" t="s">
        <v>77</v>
      </c>
      <c r="B304" s="3">
        <v>926</v>
      </c>
      <c r="C304" s="87" t="s">
        <v>105</v>
      </c>
      <c r="D304" s="3" t="s">
        <v>137</v>
      </c>
      <c r="E304" s="3" t="s">
        <v>126</v>
      </c>
      <c r="F304" s="98">
        <v>50</v>
      </c>
      <c r="G304" s="98"/>
      <c r="H304" s="98">
        <v>50</v>
      </c>
    </row>
    <row r="305" spans="1:11" ht="23.25" customHeight="1" x14ac:dyDescent="0.25">
      <c r="A305" s="9" t="s">
        <v>254</v>
      </c>
      <c r="B305" s="9">
        <v>926</v>
      </c>
      <c r="C305" s="89" t="s">
        <v>72</v>
      </c>
      <c r="D305" s="9" t="s">
        <v>65</v>
      </c>
      <c r="E305" s="9"/>
      <c r="F305" s="52">
        <f>F306</f>
        <v>2740</v>
      </c>
      <c r="G305" s="52">
        <f>G306+G310+G311+G312+G313</f>
        <v>1035.5999999999999</v>
      </c>
      <c r="H305" s="52">
        <f>H306+H310+H311+H312+H313</f>
        <v>3775.6</v>
      </c>
      <c r="K305">
        <f>G305+G314+G327+G333+G335</f>
        <v>3682.2000000000003</v>
      </c>
    </row>
    <row r="306" spans="1:11" ht="25.5" customHeight="1" x14ac:dyDescent="0.25">
      <c r="A306" s="5" t="s">
        <v>86</v>
      </c>
      <c r="B306" s="5">
        <v>926</v>
      </c>
      <c r="C306" s="86" t="s">
        <v>72</v>
      </c>
      <c r="D306" s="5" t="s">
        <v>65</v>
      </c>
      <c r="E306" s="5" t="s">
        <v>96</v>
      </c>
      <c r="F306" s="54">
        <f>F307+F308+F309</f>
        <v>2740</v>
      </c>
      <c r="G306" s="54"/>
      <c r="H306" s="54">
        <f>H307+H308+H309</f>
        <v>2740</v>
      </c>
      <c r="K306">
        <f>H305+H314+H327+H333+H335</f>
        <v>18797.7</v>
      </c>
    </row>
    <row r="307" spans="1:11" ht="25.5" customHeight="1" x14ac:dyDescent="0.25">
      <c r="A307" s="3" t="s">
        <v>45</v>
      </c>
      <c r="B307" s="3">
        <v>926</v>
      </c>
      <c r="C307" s="87" t="s">
        <v>72</v>
      </c>
      <c r="D307" s="3" t="s">
        <v>65</v>
      </c>
      <c r="E307" s="3" t="s">
        <v>43</v>
      </c>
      <c r="F307" s="53">
        <v>2089.1</v>
      </c>
      <c r="G307" s="53"/>
      <c r="H307" s="53">
        <v>2089.1</v>
      </c>
    </row>
    <row r="308" spans="1:11" ht="36.75" customHeight="1" x14ac:dyDescent="0.25">
      <c r="A308" s="3" t="s">
        <v>70</v>
      </c>
      <c r="B308" s="3">
        <v>926</v>
      </c>
      <c r="C308" s="87" t="s">
        <v>72</v>
      </c>
      <c r="D308" s="3" t="s">
        <v>65</v>
      </c>
      <c r="E308" s="3" t="s">
        <v>99</v>
      </c>
      <c r="F308" s="53">
        <v>20</v>
      </c>
      <c r="G308" s="53"/>
      <c r="H308" s="53">
        <v>20</v>
      </c>
    </row>
    <row r="309" spans="1:11" ht="51.75" customHeight="1" x14ac:dyDescent="0.25">
      <c r="A309" s="3" t="s">
        <v>84</v>
      </c>
      <c r="B309" s="3">
        <v>926</v>
      </c>
      <c r="C309" s="87" t="s">
        <v>72</v>
      </c>
      <c r="D309" s="3" t="s">
        <v>65</v>
      </c>
      <c r="E309" s="3" t="s">
        <v>125</v>
      </c>
      <c r="F309" s="53">
        <v>630.9</v>
      </c>
      <c r="G309" s="53"/>
      <c r="H309" s="53">
        <v>630.9</v>
      </c>
    </row>
    <row r="310" spans="1:11" ht="35.25" customHeight="1" x14ac:dyDescent="0.25">
      <c r="A310" s="3" t="s">
        <v>45</v>
      </c>
      <c r="B310" s="3">
        <v>926</v>
      </c>
      <c r="C310" s="87" t="s">
        <v>72</v>
      </c>
      <c r="D310" s="7" t="s">
        <v>273</v>
      </c>
      <c r="E310" s="3" t="s">
        <v>43</v>
      </c>
      <c r="F310" s="53"/>
      <c r="G310" s="53">
        <v>112</v>
      </c>
      <c r="H310" s="53">
        <f>F310+G310</f>
        <v>112</v>
      </c>
    </row>
    <row r="311" spans="1:11" ht="51.75" customHeight="1" x14ac:dyDescent="0.25">
      <c r="A311" s="3" t="s">
        <v>84</v>
      </c>
      <c r="B311" s="3">
        <v>926</v>
      </c>
      <c r="C311" s="87" t="s">
        <v>72</v>
      </c>
      <c r="D311" s="7" t="s">
        <v>273</v>
      </c>
      <c r="E311" s="3">
        <v>129</v>
      </c>
      <c r="F311" s="53"/>
      <c r="G311" s="53">
        <v>20</v>
      </c>
      <c r="H311" s="53">
        <f>F311+G311</f>
        <v>20</v>
      </c>
    </row>
    <row r="312" spans="1:11" ht="32.25" customHeight="1" x14ac:dyDescent="0.25">
      <c r="A312" s="3" t="s">
        <v>45</v>
      </c>
      <c r="B312" s="3">
        <v>926</v>
      </c>
      <c r="C312" s="87" t="s">
        <v>72</v>
      </c>
      <c r="D312" s="7" t="s">
        <v>272</v>
      </c>
      <c r="E312" s="3">
        <v>121</v>
      </c>
      <c r="F312" s="53"/>
      <c r="G312" s="53">
        <v>797.1</v>
      </c>
      <c r="H312" s="53">
        <f>F312+G312</f>
        <v>797.1</v>
      </c>
    </row>
    <row r="313" spans="1:11" ht="42" customHeight="1" x14ac:dyDescent="0.25">
      <c r="A313" s="3" t="s">
        <v>76</v>
      </c>
      <c r="B313" s="3">
        <v>926</v>
      </c>
      <c r="C313" s="87" t="s">
        <v>72</v>
      </c>
      <c r="D313" s="7" t="s">
        <v>272</v>
      </c>
      <c r="E313" s="3">
        <v>129</v>
      </c>
      <c r="F313" s="53"/>
      <c r="G313" s="53">
        <v>106.5</v>
      </c>
      <c r="H313" s="53">
        <f>F313+G313</f>
        <v>106.5</v>
      </c>
    </row>
    <row r="314" spans="1:11" ht="33" customHeight="1" x14ac:dyDescent="0.25">
      <c r="A314" s="9" t="s">
        <v>185</v>
      </c>
      <c r="B314" s="9">
        <v>926</v>
      </c>
      <c r="C314" s="89" t="s">
        <v>72</v>
      </c>
      <c r="D314" s="9" t="s">
        <v>35</v>
      </c>
      <c r="E314" s="9"/>
      <c r="F314" s="52">
        <f>F315+F320+F321+F323</f>
        <v>7992.2</v>
      </c>
      <c r="G314" s="52">
        <f>G315+G320+G321+G323+G324+G325+G326</f>
        <v>2164.3000000000002</v>
      </c>
      <c r="H314" s="52">
        <f>H315+H320+H321+H323+H324+H325+H326</f>
        <v>10156.500000000002</v>
      </c>
    </row>
    <row r="315" spans="1:11" ht="63.75" customHeight="1" x14ac:dyDescent="0.25">
      <c r="A315" s="5" t="s">
        <v>131</v>
      </c>
      <c r="B315" s="5">
        <v>926</v>
      </c>
      <c r="C315" s="86" t="s">
        <v>72</v>
      </c>
      <c r="D315" s="5" t="s">
        <v>35</v>
      </c>
      <c r="E315" s="5" t="s">
        <v>75</v>
      </c>
      <c r="F315" s="54">
        <f>F316</f>
        <v>7692.2</v>
      </c>
      <c r="G315" s="54"/>
      <c r="H315" s="54">
        <f>H316</f>
        <v>7692.2</v>
      </c>
    </row>
    <row r="316" spans="1:11" ht="24.75" customHeight="1" x14ac:dyDescent="0.25">
      <c r="A316" s="5" t="s">
        <v>79</v>
      </c>
      <c r="B316" s="5">
        <v>926</v>
      </c>
      <c r="C316" s="86" t="s">
        <v>72</v>
      </c>
      <c r="D316" s="5" t="s">
        <v>35</v>
      </c>
      <c r="E316" s="5" t="s">
        <v>34</v>
      </c>
      <c r="F316" s="54">
        <f>F317+F318+F319</f>
        <v>7692.2</v>
      </c>
      <c r="G316" s="54"/>
      <c r="H316" s="54">
        <f>H317+H318+H319</f>
        <v>7692.2</v>
      </c>
    </row>
    <row r="317" spans="1:11" ht="13.5" customHeight="1" x14ac:dyDescent="0.25">
      <c r="A317" s="3" t="s">
        <v>24</v>
      </c>
      <c r="B317" s="3">
        <v>926</v>
      </c>
      <c r="C317" s="87" t="s">
        <v>72</v>
      </c>
      <c r="D317" s="3" t="s">
        <v>35</v>
      </c>
      <c r="E317" s="3" t="s">
        <v>91</v>
      </c>
      <c r="F317" s="53">
        <v>5908</v>
      </c>
      <c r="G317" s="53"/>
      <c r="H317" s="53">
        <v>5908</v>
      </c>
    </row>
    <row r="318" spans="1:11" ht="24.75" customHeight="1" x14ac:dyDescent="0.25">
      <c r="A318" s="3" t="s">
        <v>56</v>
      </c>
      <c r="B318" s="3">
        <v>926</v>
      </c>
      <c r="C318" s="87" t="s">
        <v>72</v>
      </c>
      <c r="D318" s="3" t="s">
        <v>35</v>
      </c>
      <c r="E318" s="3" t="s">
        <v>133</v>
      </c>
      <c r="F318" s="53"/>
      <c r="G318" s="53"/>
      <c r="H318" s="53"/>
    </row>
    <row r="319" spans="1:11" ht="47.25" customHeight="1" x14ac:dyDescent="0.25">
      <c r="A319" s="3" t="s">
        <v>76</v>
      </c>
      <c r="B319" s="3">
        <v>926</v>
      </c>
      <c r="C319" s="87" t="s">
        <v>72</v>
      </c>
      <c r="D319" s="3" t="s">
        <v>35</v>
      </c>
      <c r="E319" s="3" t="s">
        <v>33</v>
      </c>
      <c r="F319" s="53">
        <v>1784.2</v>
      </c>
      <c r="G319" s="53"/>
      <c r="H319" s="53">
        <v>1784.2</v>
      </c>
    </row>
    <row r="320" spans="1:11" ht="39.75" customHeight="1" x14ac:dyDescent="0.25">
      <c r="A320" s="3" t="s">
        <v>77</v>
      </c>
      <c r="B320" s="3">
        <v>926</v>
      </c>
      <c r="C320" s="87" t="s">
        <v>72</v>
      </c>
      <c r="D320" s="3" t="s">
        <v>35</v>
      </c>
      <c r="E320" s="3" t="s">
        <v>126</v>
      </c>
      <c r="F320" s="53">
        <v>300</v>
      </c>
      <c r="G320" s="53">
        <v>127.1</v>
      </c>
      <c r="H320" s="53">
        <f>F320+G320</f>
        <v>427.1</v>
      </c>
    </row>
    <row r="321" spans="1:8" ht="24.75" customHeight="1" x14ac:dyDescent="0.25">
      <c r="A321" s="5" t="s">
        <v>114</v>
      </c>
      <c r="B321" s="5">
        <v>926</v>
      </c>
      <c r="C321" s="86" t="s">
        <v>72</v>
      </c>
      <c r="D321" s="5" t="s">
        <v>35</v>
      </c>
      <c r="E321" s="5" t="s">
        <v>127</v>
      </c>
      <c r="F321" s="54"/>
      <c r="G321" s="54"/>
      <c r="H321" s="54"/>
    </row>
    <row r="322" spans="1:8" ht="13.5" customHeight="1" x14ac:dyDescent="0.25">
      <c r="A322" s="3" t="s">
        <v>25</v>
      </c>
      <c r="B322" s="3">
        <v>926</v>
      </c>
      <c r="C322" s="87" t="s">
        <v>72</v>
      </c>
      <c r="D322" s="3" t="s">
        <v>35</v>
      </c>
      <c r="E322" s="3" t="s">
        <v>32</v>
      </c>
      <c r="F322" s="53"/>
      <c r="G322" s="53"/>
      <c r="H322" s="53"/>
    </row>
    <row r="323" spans="1:8" ht="21.75" customHeight="1" x14ac:dyDescent="0.25">
      <c r="A323" s="3" t="s">
        <v>24</v>
      </c>
      <c r="B323" s="3">
        <v>926</v>
      </c>
      <c r="C323" s="87" t="s">
        <v>72</v>
      </c>
      <c r="D323" s="7" t="s">
        <v>273</v>
      </c>
      <c r="E323" s="3" t="s">
        <v>91</v>
      </c>
      <c r="F323" s="54">
        <v>0</v>
      </c>
      <c r="G323" s="54">
        <v>113.4</v>
      </c>
      <c r="H323" s="54">
        <f>F323+G323</f>
        <v>113.4</v>
      </c>
    </row>
    <row r="324" spans="1:8" ht="39" customHeight="1" x14ac:dyDescent="0.25">
      <c r="A324" s="3" t="s">
        <v>76</v>
      </c>
      <c r="B324" s="3">
        <v>926</v>
      </c>
      <c r="C324" s="87" t="s">
        <v>72</v>
      </c>
      <c r="D324" s="7" t="s">
        <v>273</v>
      </c>
      <c r="E324" s="3" t="s">
        <v>33</v>
      </c>
      <c r="F324" s="54"/>
      <c r="G324" s="54">
        <v>201.5</v>
      </c>
      <c r="H324" s="54">
        <f>F324+G324</f>
        <v>201.5</v>
      </c>
    </row>
    <row r="325" spans="1:8" ht="13.5" customHeight="1" x14ac:dyDescent="0.25">
      <c r="A325" s="3" t="s">
        <v>24</v>
      </c>
      <c r="B325" s="3">
        <v>926</v>
      </c>
      <c r="C325" s="87" t="s">
        <v>72</v>
      </c>
      <c r="D325" s="7" t="s">
        <v>272</v>
      </c>
      <c r="E325" s="3" t="s">
        <v>91</v>
      </c>
      <c r="F325" s="53"/>
      <c r="G325" s="53">
        <v>1503.7</v>
      </c>
      <c r="H325" s="53">
        <f>F325+G325</f>
        <v>1503.7</v>
      </c>
    </row>
    <row r="326" spans="1:8" ht="13.5" customHeight="1" x14ac:dyDescent="0.25">
      <c r="A326" s="3" t="s">
        <v>76</v>
      </c>
      <c r="B326" s="3">
        <v>926</v>
      </c>
      <c r="C326" s="87" t="s">
        <v>72</v>
      </c>
      <c r="D326" s="7" t="s">
        <v>272</v>
      </c>
      <c r="E326" s="3" t="s">
        <v>33</v>
      </c>
      <c r="F326" s="53"/>
      <c r="G326" s="53">
        <v>218.6</v>
      </c>
      <c r="H326" s="53">
        <f>F326+G326</f>
        <v>218.6</v>
      </c>
    </row>
    <row r="327" spans="1:8" ht="36" customHeight="1" x14ac:dyDescent="0.25">
      <c r="A327" s="9" t="s">
        <v>184</v>
      </c>
      <c r="B327" s="9">
        <v>926</v>
      </c>
      <c r="C327" s="89" t="s">
        <v>72</v>
      </c>
      <c r="D327" s="9" t="s">
        <v>83</v>
      </c>
      <c r="E327" s="9"/>
      <c r="F327" s="52">
        <f>F328+F332</f>
        <v>4172.5</v>
      </c>
      <c r="G327" s="52">
        <f>G328+G332</f>
        <v>132</v>
      </c>
      <c r="H327" s="52">
        <f>H328+H332</f>
        <v>4304.5</v>
      </c>
    </row>
    <row r="328" spans="1:8" ht="25.5" customHeight="1" x14ac:dyDescent="0.25">
      <c r="A328" s="5" t="s">
        <v>86</v>
      </c>
      <c r="B328" s="5">
        <v>926</v>
      </c>
      <c r="C328" s="86" t="s">
        <v>72</v>
      </c>
      <c r="D328" s="5" t="s">
        <v>83</v>
      </c>
      <c r="E328" s="5" t="s">
        <v>96</v>
      </c>
      <c r="F328" s="74">
        <f>F329+F330+F331</f>
        <v>3869.3999999999996</v>
      </c>
      <c r="G328" s="74"/>
      <c r="H328" s="74">
        <f>H329+H330+H331</f>
        <v>3869.3999999999996</v>
      </c>
    </row>
    <row r="329" spans="1:8" ht="24" customHeight="1" x14ac:dyDescent="0.25">
      <c r="A329" s="3" t="s">
        <v>45</v>
      </c>
      <c r="B329" s="3">
        <v>926</v>
      </c>
      <c r="C329" s="87" t="s">
        <v>72</v>
      </c>
      <c r="D329" s="3" t="s">
        <v>83</v>
      </c>
      <c r="E329" s="3" t="s">
        <v>43</v>
      </c>
      <c r="F329" s="73">
        <v>2894.7</v>
      </c>
      <c r="G329" s="73"/>
      <c r="H329" s="73">
        <v>2894.7</v>
      </c>
    </row>
    <row r="330" spans="1:8" ht="33.75" customHeight="1" x14ac:dyDescent="0.25">
      <c r="A330" s="3" t="s">
        <v>70</v>
      </c>
      <c r="B330" s="3">
        <v>926</v>
      </c>
      <c r="C330" s="87" t="s">
        <v>72</v>
      </c>
      <c r="D330" s="3" t="s">
        <v>83</v>
      </c>
      <c r="E330" s="3" t="s">
        <v>99</v>
      </c>
      <c r="F330" s="73">
        <v>100</v>
      </c>
      <c r="G330" s="73"/>
      <c r="H330" s="73">
        <v>100</v>
      </c>
    </row>
    <row r="331" spans="1:8" ht="48.75" customHeight="1" x14ac:dyDescent="0.25">
      <c r="A331" s="3" t="s">
        <v>84</v>
      </c>
      <c r="B331" s="3">
        <v>926</v>
      </c>
      <c r="C331" s="87" t="s">
        <v>72</v>
      </c>
      <c r="D331" s="3" t="s">
        <v>83</v>
      </c>
      <c r="E331" s="3" t="s">
        <v>125</v>
      </c>
      <c r="F331" s="73">
        <v>874.7</v>
      </c>
      <c r="G331" s="73"/>
      <c r="H331" s="73">
        <v>874.7</v>
      </c>
    </row>
    <row r="332" spans="1:8" ht="34.5" customHeight="1" x14ac:dyDescent="0.25">
      <c r="A332" s="3" t="s">
        <v>77</v>
      </c>
      <c r="B332" s="3">
        <v>926</v>
      </c>
      <c r="C332" s="87" t="s">
        <v>72</v>
      </c>
      <c r="D332" s="3" t="s">
        <v>83</v>
      </c>
      <c r="E332" s="3" t="s">
        <v>126</v>
      </c>
      <c r="F332" s="73">
        <v>303.10000000000002</v>
      </c>
      <c r="G332" s="73">
        <v>132</v>
      </c>
      <c r="H332" s="73">
        <f>F332+G332</f>
        <v>435.1</v>
      </c>
    </row>
    <row r="333" spans="1:8" ht="39" customHeight="1" x14ac:dyDescent="0.25">
      <c r="A333" s="9" t="s">
        <v>310</v>
      </c>
      <c r="B333" s="9">
        <v>926</v>
      </c>
      <c r="C333" s="89" t="s">
        <v>72</v>
      </c>
      <c r="D333" s="9" t="s">
        <v>22</v>
      </c>
      <c r="E333" s="9"/>
      <c r="F333" s="52">
        <f>F334</f>
        <v>0</v>
      </c>
      <c r="G333" s="52">
        <f>G334</f>
        <v>350.3</v>
      </c>
      <c r="H333" s="52">
        <f>H334</f>
        <v>350.3</v>
      </c>
    </row>
    <row r="334" spans="1:8" ht="54" customHeight="1" x14ac:dyDescent="0.25">
      <c r="A334" s="3" t="s">
        <v>112</v>
      </c>
      <c r="B334" s="3">
        <v>926</v>
      </c>
      <c r="C334" s="87" t="s">
        <v>72</v>
      </c>
      <c r="D334" s="3" t="s">
        <v>311</v>
      </c>
      <c r="E334" s="3">
        <v>612</v>
      </c>
      <c r="F334" s="73"/>
      <c r="G334" s="73">
        <v>350.3</v>
      </c>
      <c r="H334" s="73">
        <f>F334+G334</f>
        <v>350.3</v>
      </c>
    </row>
    <row r="335" spans="1:8" ht="33" customHeight="1" x14ac:dyDescent="0.25">
      <c r="A335" s="9" t="s">
        <v>212</v>
      </c>
      <c r="B335" s="9">
        <v>926</v>
      </c>
      <c r="C335" s="89" t="s">
        <v>72</v>
      </c>
      <c r="D335" s="10" t="s">
        <v>276</v>
      </c>
      <c r="E335" s="9"/>
      <c r="F335" s="52">
        <f>F336</f>
        <v>210.8</v>
      </c>
      <c r="G335" s="52">
        <f>G336</f>
        <v>0</v>
      </c>
      <c r="H335" s="52">
        <f>H336</f>
        <v>210.8</v>
      </c>
    </row>
    <row r="336" spans="1:8" ht="25.5" customHeight="1" x14ac:dyDescent="0.25">
      <c r="A336" s="5" t="s">
        <v>86</v>
      </c>
      <c r="B336" s="5">
        <v>926</v>
      </c>
      <c r="C336" s="86" t="s">
        <v>72</v>
      </c>
      <c r="D336" s="8" t="s">
        <v>276</v>
      </c>
      <c r="E336" s="5">
        <v>110</v>
      </c>
      <c r="F336" s="74">
        <f>F337+F338</f>
        <v>210.8</v>
      </c>
      <c r="G336" s="74"/>
      <c r="H336" s="74">
        <f>H337+H338</f>
        <v>210.8</v>
      </c>
    </row>
    <row r="337" spans="1:19" ht="25.5" customHeight="1" x14ac:dyDescent="0.25">
      <c r="A337" s="3" t="s">
        <v>45</v>
      </c>
      <c r="B337" s="3">
        <v>926</v>
      </c>
      <c r="C337" s="87" t="s">
        <v>72</v>
      </c>
      <c r="D337" s="7" t="s">
        <v>276</v>
      </c>
      <c r="E337" s="3">
        <v>111</v>
      </c>
      <c r="F337" s="73">
        <v>161.9</v>
      </c>
      <c r="G337" s="73"/>
      <c r="H337" s="73">
        <v>161.9</v>
      </c>
    </row>
    <row r="338" spans="1:19" ht="50.25" customHeight="1" x14ac:dyDescent="0.25">
      <c r="A338" s="3" t="s">
        <v>84</v>
      </c>
      <c r="B338" s="3">
        <v>926</v>
      </c>
      <c r="C338" s="87" t="s">
        <v>72</v>
      </c>
      <c r="D338" s="7" t="s">
        <v>276</v>
      </c>
      <c r="E338" s="3">
        <v>119</v>
      </c>
      <c r="F338" s="73">
        <v>48.9</v>
      </c>
      <c r="G338" s="73"/>
      <c r="H338" s="73">
        <v>48.9</v>
      </c>
    </row>
    <row r="339" spans="1:19" ht="18" customHeight="1" x14ac:dyDescent="0.25">
      <c r="A339" s="25" t="s">
        <v>177</v>
      </c>
      <c r="B339" s="25">
        <v>904</v>
      </c>
      <c r="C339" s="85" t="s">
        <v>265</v>
      </c>
      <c r="D339" s="25"/>
      <c r="E339" s="25"/>
      <c r="F339" s="27">
        <f>F340+F349+F352+F370+F361+F379</f>
        <v>59538.2</v>
      </c>
      <c r="G339" s="27">
        <f>G340+G343+G346+G349+G352+G355+G361+G364+G367+G370+G379+G358</f>
        <v>8746.9</v>
      </c>
      <c r="H339" s="27">
        <f>H340+H343+H346+H349+H352+H355+H361+H364+H367+H370+H379+H358</f>
        <v>68285.100000000006</v>
      </c>
    </row>
    <row r="340" spans="1:19" ht="23.25" customHeight="1" x14ac:dyDescent="0.25">
      <c r="A340" s="9" t="s">
        <v>253</v>
      </c>
      <c r="B340" s="9">
        <v>904</v>
      </c>
      <c r="C340" s="89" t="s">
        <v>183</v>
      </c>
      <c r="D340" s="9" t="s">
        <v>55</v>
      </c>
      <c r="E340" s="9"/>
      <c r="F340" s="19">
        <f t="shared" ref="F340:H341" si="44">F341</f>
        <v>6325.7</v>
      </c>
      <c r="G340" s="19">
        <f t="shared" si="44"/>
        <v>220</v>
      </c>
      <c r="H340" s="19">
        <f t="shared" si="44"/>
        <v>6545.7</v>
      </c>
    </row>
    <row r="341" spans="1:19" ht="16.5" customHeight="1" x14ac:dyDescent="0.25">
      <c r="A341" s="5" t="s">
        <v>10</v>
      </c>
      <c r="B341" s="5">
        <v>904</v>
      </c>
      <c r="C341" s="86" t="s">
        <v>183</v>
      </c>
      <c r="D341" s="5" t="s">
        <v>55</v>
      </c>
      <c r="E341" s="5" t="s">
        <v>17</v>
      </c>
      <c r="F341" s="17">
        <f t="shared" si="44"/>
        <v>6325.7</v>
      </c>
      <c r="G341" s="17">
        <f>G342</f>
        <v>220</v>
      </c>
      <c r="H341" s="17">
        <f t="shared" si="44"/>
        <v>6545.7</v>
      </c>
    </row>
    <row r="342" spans="1:19" ht="51.75" customHeight="1" x14ac:dyDescent="0.25">
      <c r="A342" s="3" t="s">
        <v>112</v>
      </c>
      <c r="B342" s="3">
        <v>904</v>
      </c>
      <c r="C342" s="87" t="s">
        <v>183</v>
      </c>
      <c r="D342" s="3" t="s">
        <v>55</v>
      </c>
      <c r="E342" s="3" t="s">
        <v>74</v>
      </c>
      <c r="F342" s="18">
        <v>6325.7</v>
      </c>
      <c r="G342" s="18">
        <v>220</v>
      </c>
      <c r="H342" s="18">
        <f>F342+G342</f>
        <v>6545.7</v>
      </c>
    </row>
    <row r="343" spans="1:19" ht="21" customHeight="1" x14ac:dyDescent="0.25">
      <c r="A343" s="9" t="s">
        <v>297</v>
      </c>
      <c r="B343" s="9">
        <v>926</v>
      </c>
      <c r="C343" s="89" t="s">
        <v>183</v>
      </c>
      <c r="D343" s="10" t="s">
        <v>273</v>
      </c>
      <c r="E343" s="9"/>
      <c r="F343" s="52">
        <f>F345</f>
        <v>0</v>
      </c>
      <c r="G343" s="52">
        <f>G345</f>
        <v>195</v>
      </c>
      <c r="H343" s="52">
        <f>H345</f>
        <v>195</v>
      </c>
    </row>
    <row r="344" spans="1:19" ht="39" customHeight="1" x14ac:dyDescent="0.25">
      <c r="A344" s="5" t="s">
        <v>10</v>
      </c>
      <c r="B344" s="44">
        <v>926</v>
      </c>
      <c r="C344" s="110" t="s">
        <v>183</v>
      </c>
      <c r="D344" s="7" t="s">
        <v>273</v>
      </c>
      <c r="E344" s="109"/>
      <c r="F344" s="99"/>
      <c r="G344" s="99">
        <f>G345</f>
        <v>195</v>
      </c>
      <c r="H344" s="99">
        <f>F344+G344</f>
        <v>195</v>
      </c>
      <c r="K344">
        <f>G340+G343+G346</f>
        <v>1118.0999999999999</v>
      </c>
      <c r="L344">
        <f>H340+H343+H346</f>
        <v>7443.8</v>
      </c>
    </row>
    <row r="345" spans="1:19" ht="54.75" customHeight="1" x14ac:dyDescent="0.25">
      <c r="A345" s="3" t="s">
        <v>112</v>
      </c>
      <c r="B345" s="3">
        <v>926</v>
      </c>
      <c r="C345" s="87" t="s">
        <v>183</v>
      </c>
      <c r="D345" s="7" t="s">
        <v>273</v>
      </c>
      <c r="E345" s="3" t="s">
        <v>74</v>
      </c>
      <c r="F345" s="98"/>
      <c r="G345" s="98">
        <v>195</v>
      </c>
      <c r="H345" s="99">
        <f>F345+G345</f>
        <v>195</v>
      </c>
    </row>
    <row r="346" spans="1:19" ht="27.75" customHeight="1" x14ac:dyDescent="0.25">
      <c r="A346" s="9" t="s">
        <v>297</v>
      </c>
      <c r="B346" s="9">
        <v>926</v>
      </c>
      <c r="C346" s="89" t="s">
        <v>183</v>
      </c>
      <c r="D346" s="10" t="s">
        <v>272</v>
      </c>
      <c r="E346" s="9"/>
      <c r="F346" s="52">
        <f>F348</f>
        <v>0</v>
      </c>
      <c r="G346" s="52">
        <f>G348</f>
        <v>703.1</v>
      </c>
      <c r="H346" s="52">
        <f>H348</f>
        <v>703.1</v>
      </c>
    </row>
    <row r="347" spans="1:19" ht="33.75" customHeight="1" x14ac:dyDescent="0.25">
      <c r="A347" s="5" t="s">
        <v>10</v>
      </c>
      <c r="B347" s="44">
        <v>926</v>
      </c>
      <c r="C347" s="110" t="s">
        <v>183</v>
      </c>
      <c r="D347" s="7" t="s">
        <v>272</v>
      </c>
      <c r="E347" s="109"/>
      <c r="F347" s="99"/>
      <c r="G347" s="99">
        <f>G348</f>
        <v>703.1</v>
      </c>
      <c r="H347" s="99">
        <f>F347+G347</f>
        <v>703.1</v>
      </c>
    </row>
    <row r="348" spans="1:19" ht="53.25" customHeight="1" x14ac:dyDescent="0.25">
      <c r="A348" s="3" t="s">
        <v>112</v>
      </c>
      <c r="B348" s="3">
        <v>926</v>
      </c>
      <c r="C348" s="87" t="s">
        <v>183</v>
      </c>
      <c r="D348" s="7" t="s">
        <v>272</v>
      </c>
      <c r="E348" s="3" t="s">
        <v>74</v>
      </c>
      <c r="F348" s="98"/>
      <c r="G348" s="98">
        <v>703.1</v>
      </c>
      <c r="H348" s="99">
        <f>F348+G348</f>
        <v>703.1</v>
      </c>
    </row>
    <row r="349" spans="1:19" ht="15" customHeight="1" x14ac:dyDescent="0.25">
      <c r="A349" s="9" t="s">
        <v>255</v>
      </c>
      <c r="B349" s="9">
        <v>904</v>
      </c>
      <c r="C349" s="89" t="s">
        <v>38</v>
      </c>
      <c r="D349" s="9" t="s">
        <v>108</v>
      </c>
      <c r="E349" s="9"/>
      <c r="F349" s="19">
        <f t="shared" ref="F349:H350" si="45">F350</f>
        <v>38563</v>
      </c>
      <c r="G349" s="19">
        <f t="shared" si="45"/>
        <v>-10.7</v>
      </c>
      <c r="H349" s="19">
        <f t="shared" si="45"/>
        <v>38552.300000000003</v>
      </c>
      <c r="K349">
        <f>G349+G352+G355+G358+G361+G364+G367</f>
        <v>6539.1</v>
      </c>
      <c r="L349">
        <f>H349+H352+H355+H358+H361+H364+H367</f>
        <v>55711.6</v>
      </c>
    </row>
    <row r="350" spans="1:19" ht="15.75" customHeight="1" x14ac:dyDescent="0.25">
      <c r="A350" s="5" t="s">
        <v>10</v>
      </c>
      <c r="B350" s="5">
        <v>904</v>
      </c>
      <c r="C350" s="86" t="s">
        <v>38</v>
      </c>
      <c r="D350" s="5" t="s">
        <v>108</v>
      </c>
      <c r="E350" s="5" t="s">
        <v>17</v>
      </c>
      <c r="F350" s="36">
        <f t="shared" si="45"/>
        <v>38563</v>
      </c>
      <c r="G350" s="36">
        <f>G351</f>
        <v>-10.7</v>
      </c>
      <c r="H350" s="36">
        <f t="shared" si="45"/>
        <v>38552.300000000003</v>
      </c>
      <c r="L350" s="78"/>
      <c r="M350" s="78"/>
      <c r="N350" s="120"/>
      <c r="O350" s="121"/>
      <c r="P350" s="78"/>
      <c r="Q350" s="122"/>
      <c r="R350" s="122"/>
      <c r="S350" s="122"/>
    </row>
    <row r="351" spans="1:19" ht="62.25" customHeight="1" x14ac:dyDescent="0.25">
      <c r="A351" s="3" t="s">
        <v>112</v>
      </c>
      <c r="B351" s="3">
        <v>904</v>
      </c>
      <c r="C351" s="87" t="s">
        <v>38</v>
      </c>
      <c r="D351" s="3" t="s">
        <v>108</v>
      </c>
      <c r="E351" s="3" t="s">
        <v>74</v>
      </c>
      <c r="F351" s="37">
        <v>38563</v>
      </c>
      <c r="G351" s="37">
        <v>-10.7</v>
      </c>
      <c r="H351" s="37">
        <f>F351+G351</f>
        <v>38552.300000000003</v>
      </c>
      <c r="L351" s="123"/>
      <c r="M351" s="124"/>
      <c r="N351" s="125"/>
      <c r="O351" s="13"/>
      <c r="P351" s="126"/>
      <c r="Q351" s="127"/>
      <c r="R351" s="127"/>
      <c r="S351" s="127"/>
    </row>
    <row r="352" spans="1:19" ht="15" customHeight="1" x14ac:dyDescent="0.25">
      <c r="A352" s="9" t="s">
        <v>256</v>
      </c>
      <c r="B352" s="9">
        <v>904</v>
      </c>
      <c r="C352" s="89" t="s">
        <v>38</v>
      </c>
      <c r="D352" s="9" t="s">
        <v>23</v>
      </c>
      <c r="E352" s="9"/>
      <c r="F352" s="19">
        <f t="shared" ref="F352:H359" si="46">F353</f>
        <v>10609.5</v>
      </c>
      <c r="G352" s="19">
        <f t="shared" si="46"/>
        <v>-150</v>
      </c>
      <c r="H352" s="19">
        <f t="shared" si="46"/>
        <v>10459.5</v>
      </c>
      <c r="L352" s="12"/>
      <c r="M352" s="12"/>
      <c r="N352" s="128"/>
      <c r="O352" s="13"/>
      <c r="P352" s="12"/>
      <c r="Q352" s="129"/>
      <c r="R352" s="129"/>
      <c r="S352" s="127"/>
    </row>
    <row r="353" spans="1:8" ht="17.25" customHeight="1" x14ac:dyDescent="0.25">
      <c r="A353" s="5" t="s">
        <v>10</v>
      </c>
      <c r="B353" s="5">
        <v>904</v>
      </c>
      <c r="C353" s="86" t="s">
        <v>38</v>
      </c>
      <c r="D353" s="5" t="s">
        <v>23</v>
      </c>
      <c r="E353" s="5" t="s">
        <v>17</v>
      </c>
      <c r="F353" s="17">
        <f t="shared" si="46"/>
        <v>10609.5</v>
      </c>
      <c r="G353" s="17">
        <f>G354</f>
        <v>-150</v>
      </c>
      <c r="H353" s="17">
        <f t="shared" si="46"/>
        <v>10459.5</v>
      </c>
    </row>
    <row r="354" spans="1:8" ht="60" customHeight="1" x14ac:dyDescent="0.25">
      <c r="A354" s="3" t="s">
        <v>112</v>
      </c>
      <c r="B354" s="3">
        <v>904</v>
      </c>
      <c r="C354" s="87" t="s">
        <v>38</v>
      </c>
      <c r="D354" s="3" t="s">
        <v>23</v>
      </c>
      <c r="E354" s="3" t="s">
        <v>74</v>
      </c>
      <c r="F354" s="18">
        <v>10609.5</v>
      </c>
      <c r="G354" s="18">
        <v>-150</v>
      </c>
      <c r="H354" s="18">
        <f>F354+G354</f>
        <v>10459.5</v>
      </c>
    </row>
    <row r="355" spans="1:8" ht="21" customHeight="1" x14ac:dyDescent="0.25">
      <c r="A355" s="9" t="s">
        <v>313</v>
      </c>
      <c r="B355" s="9">
        <v>904</v>
      </c>
      <c r="C355" s="89" t="s">
        <v>38</v>
      </c>
      <c r="D355" s="10" t="s">
        <v>273</v>
      </c>
      <c r="E355" s="9"/>
      <c r="F355" s="19">
        <f t="shared" si="46"/>
        <v>0</v>
      </c>
      <c r="G355" s="19">
        <f t="shared" si="46"/>
        <v>1028.7</v>
      </c>
      <c r="H355" s="19">
        <f t="shared" si="46"/>
        <v>1028.7</v>
      </c>
    </row>
    <row r="356" spans="1:8" ht="38.25" customHeight="1" x14ac:dyDescent="0.25">
      <c r="A356" s="5" t="s">
        <v>10</v>
      </c>
      <c r="B356" s="5">
        <v>904</v>
      </c>
      <c r="C356" s="86" t="s">
        <v>38</v>
      </c>
      <c r="D356" s="8" t="s">
        <v>273</v>
      </c>
      <c r="E356" s="5" t="s">
        <v>17</v>
      </c>
      <c r="F356" s="17"/>
      <c r="G356" s="17">
        <f>G357</f>
        <v>1028.7</v>
      </c>
      <c r="H356" s="17">
        <f t="shared" si="46"/>
        <v>1028.7</v>
      </c>
    </row>
    <row r="357" spans="1:8" ht="60" customHeight="1" x14ac:dyDescent="0.25">
      <c r="A357" s="3" t="s">
        <v>112</v>
      </c>
      <c r="B357" s="3">
        <v>904</v>
      </c>
      <c r="C357" s="87" t="s">
        <v>38</v>
      </c>
      <c r="D357" s="7" t="s">
        <v>273</v>
      </c>
      <c r="E357" s="3" t="s">
        <v>74</v>
      </c>
      <c r="F357" s="18"/>
      <c r="G357" s="18">
        <v>1028.7</v>
      </c>
      <c r="H357" s="18">
        <f>F357+G357</f>
        <v>1028.7</v>
      </c>
    </row>
    <row r="358" spans="1:8" ht="30" customHeight="1" x14ac:dyDescent="0.25">
      <c r="A358" s="9" t="s">
        <v>313</v>
      </c>
      <c r="B358" s="9">
        <v>904</v>
      </c>
      <c r="C358" s="89" t="s">
        <v>38</v>
      </c>
      <c r="D358" s="10" t="s">
        <v>272</v>
      </c>
      <c r="E358" s="9"/>
      <c r="F358" s="19">
        <f t="shared" si="46"/>
        <v>0</v>
      </c>
      <c r="G358" s="19">
        <f t="shared" si="46"/>
        <v>4419.6000000000004</v>
      </c>
      <c r="H358" s="19">
        <f t="shared" si="46"/>
        <v>4419.6000000000004</v>
      </c>
    </row>
    <row r="359" spans="1:8" ht="32.25" customHeight="1" x14ac:dyDescent="0.25">
      <c r="A359" s="5" t="s">
        <v>10</v>
      </c>
      <c r="B359" s="5">
        <v>904</v>
      </c>
      <c r="C359" s="86" t="s">
        <v>38</v>
      </c>
      <c r="D359" s="8" t="s">
        <v>272</v>
      </c>
      <c r="E359" s="5" t="s">
        <v>17</v>
      </c>
      <c r="F359" s="17"/>
      <c r="G359" s="17">
        <f>G360</f>
        <v>4419.6000000000004</v>
      </c>
      <c r="H359" s="17">
        <f t="shared" si="46"/>
        <v>4419.6000000000004</v>
      </c>
    </row>
    <row r="360" spans="1:8" ht="60" customHeight="1" x14ac:dyDescent="0.25">
      <c r="A360" s="3" t="s">
        <v>112</v>
      </c>
      <c r="B360" s="3">
        <v>904</v>
      </c>
      <c r="C360" s="87" t="s">
        <v>38</v>
      </c>
      <c r="D360" s="7" t="s">
        <v>272</v>
      </c>
      <c r="E360" s="3" t="s">
        <v>74</v>
      </c>
      <c r="F360" s="18"/>
      <c r="G360" s="18">
        <v>4419.6000000000004</v>
      </c>
      <c r="H360" s="18">
        <f>F360+G360</f>
        <v>4419.6000000000004</v>
      </c>
    </row>
    <row r="361" spans="1:8" ht="31.5" customHeight="1" x14ac:dyDescent="0.25">
      <c r="A361" s="66" t="s">
        <v>314</v>
      </c>
      <c r="B361" s="108">
        <v>904</v>
      </c>
      <c r="C361" s="93" t="s">
        <v>38</v>
      </c>
      <c r="D361" s="57" t="s">
        <v>315</v>
      </c>
      <c r="E361" s="57"/>
      <c r="F361" s="59">
        <f t="shared" ref="F361:H368" si="47">F362</f>
        <v>0</v>
      </c>
      <c r="G361" s="59">
        <f t="shared" si="47"/>
        <v>1072.0999999999999</v>
      </c>
      <c r="H361" s="59">
        <f t="shared" si="47"/>
        <v>1072.0999999999999</v>
      </c>
    </row>
    <row r="362" spans="1:8" ht="25.5" customHeight="1" x14ac:dyDescent="0.25">
      <c r="A362" s="67" t="s">
        <v>30</v>
      </c>
      <c r="B362" s="60">
        <v>904</v>
      </c>
      <c r="C362" s="94" t="s">
        <v>38</v>
      </c>
      <c r="D362" s="58" t="s">
        <v>315</v>
      </c>
      <c r="E362" s="3">
        <v>600</v>
      </c>
      <c r="F362" s="18">
        <f t="shared" si="47"/>
        <v>0</v>
      </c>
      <c r="G362" s="71">
        <f t="shared" si="47"/>
        <v>1072.0999999999999</v>
      </c>
      <c r="H362" s="71">
        <f t="shared" si="47"/>
        <v>1072.0999999999999</v>
      </c>
    </row>
    <row r="363" spans="1:8" ht="60" customHeight="1" x14ac:dyDescent="0.25">
      <c r="A363" s="60" t="s">
        <v>112</v>
      </c>
      <c r="B363" s="60">
        <v>904</v>
      </c>
      <c r="C363" s="94" t="s">
        <v>38</v>
      </c>
      <c r="D363" s="61" t="s">
        <v>315</v>
      </c>
      <c r="E363" s="3">
        <v>612</v>
      </c>
      <c r="F363" s="18"/>
      <c r="G363" s="71">
        <v>1072.0999999999999</v>
      </c>
      <c r="H363" s="71">
        <f>F363+G363</f>
        <v>1072.0999999999999</v>
      </c>
    </row>
    <row r="364" spans="1:8" ht="45.75" customHeight="1" x14ac:dyDescent="0.25">
      <c r="A364" s="66" t="s">
        <v>316</v>
      </c>
      <c r="B364" s="108">
        <v>904</v>
      </c>
      <c r="C364" s="93" t="s">
        <v>38</v>
      </c>
      <c r="D364" s="57" t="s">
        <v>317</v>
      </c>
      <c r="E364" s="57"/>
      <c r="F364" s="59">
        <f t="shared" si="47"/>
        <v>0</v>
      </c>
      <c r="G364" s="59">
        <f t="shared" si="47"/>
        <v>77.400000000000006</v>
      </c>
      <c r="H364" s="59">
        <f t="shared" si="47"/>
        <v>77.400000000000006</v>
      </c>
    </row>
    <row r="365" spans="1:8" ht="28.5" customHeight="1" x14ac:dyDescent="0.25">
      <c r="A365" s="67" t="s">
        <v>30</v>
      </c>
      <c r="B365" s="60">
        <v>904</v>
      </c>
      <c r="C365" s="94" t="s">
        <v>38</v>
      </c>
      <c r="D365" s="58" t="s">
        <v>317</v>
      </c>
      <c r="E365" s="3">
        <v>600</v>
      </c>
      <c r="F365" s="18">
        <f t="shared" si="47"/>
        <v>0</v>
      </c>
      <c r="G365" s="71">
        <f t="shared" si="47"/>
        <v>77.400000000000006</v>
      </c>
      <c r="H365" s="71">
        <f t="shared" si="47"/>
        <v>77.400000000000006</v>
      </c>
    </row>
    <row r="366" spans="1:8" ht="60" customHeight="1" x14ac:dyDescent="0.25">
      <c r="A366" s="60" t="s">
        <v>112</v>
      </c>
      <c r="B366" s="60">
        <v>904</v>
      </c>
      <c r="C366" s="94" t="s">
        <v>38</v>
      </c>
      <c r="D366" s="61" t="s">
        <v>317</v>
      </c>
      <c r="E366" s="3">
        <v>612</v>
      </c>
      <c r="F366" s="18"/>
      <c r="G366" s="71">
        <v>77.400000000000006</v>
      </c>
      <c r="H366" s="71">
        <f>F366+G366</f>
        <v>77.400000000000006</v>
      </c>
    </row>
    <row r="367" spans="1:8" ht="48" customHeight="1" x14ac:dyDescent="0.25">
      <c r="A367" s="66" t="s">
        <v>318</v>
      </c>
      <c r="B367" s="108">
        <v>904</v>
      </c>
      <c r="C367" s="93" t="s">
        <v>38</v>
      </c>
      <c r="D367" s="57" t="s">
        <v>319</v>
      </c>
      <c r="E367" s="57"/>
      <c r="F367" s="59">
        <f t="shared" si="47"/>
        <v>0</v>
      </c>
      <c r="G367" s="59">
        <f t="shared" si="47"/>
        <v>102</v>
      </c>
      <c r="H367" s="59">
        <f t="shared" si="47"/>
        <v>102</v>
      </c>
    </row>
    <row r="368" spans="1:8" ht="21.75" customHeight="1" x14ac:dyDescent="0.25">
      <c r="A368" s="67" t="s">
        <v>30</v>
      </c>
      <c r="B368" s="60">
        <v>904</v>
      </c>
      <c r="C368" s="94" t="s">
        <v>38</v>
      </c>
      <c r="D368" s="58" t="s">
        <v>319</v>
      </c>
      <c r="E368" s="3">
        <v>600</v>
      </c>
      <c r="F368" s="18">
        <f t="shared" si="47"/>
        <v>0</v>
      </c>
      <c r="G368" s="71">
        <f t="shared" si="47"/>
        <v>102</v>
      </c>
      <c r="H368" s="71">
        <f t="shared" si="47"/>
        <v>102</v>
      </c>
    </row>
    <row r="369" spans="1:17" ht="60" customHeight="1" x14ac:dyDescent="0.25">
      <c r="A369" s="60" t="s">
        <v>112</v>
      </c>
      <c r="B369" s="60">
        <v>904</v>
      </c>
      <c r="C369" s="94" t="s">
        <v>38</v>
      </c>
      <c r="D369" s="61" t="s">
        <v>319</v>
      </c>
      <c r="E369" s="3">
        <v>612</v>
      </c>
      <c r="F369" s="18"/>
      <c r="G369" s="71">
        <v>102</v>
      </c>
      <c r="H369" s="71">
        <f>F369+G369</f>
        <v>102</v>
      </c>
    </row>
    <row r="370" spans="1:17" ht="31.5" customHeight="1" x14ac:dyDescent="0.25">
      <c r="A370" s="9" t="s">
        <v>257</v>
      </c>
      <c r="B370" s="9">
        <v>904</v>
      </c>
      <c r="C370" s="89" t="s">
        <v>50</v>
      </c>
      <c r="D370" s="9" t="s">
        <v>65</v>
      </c>
      <c r="E370" s="9"/>
      <c r="F370" s="19">
        <f>F371</f>
        <v>1937.4</v>
      </c>
      <c r="G370" s="19">
        <f>G371+G375+G376+G377+G378</f>
        <v>543.79999999999995</v>
      </c>
      <c r="H370" s="19">
        <f>H371+H375+H376+H377+H378</f>
        <v>2481.2000000000003</v>
      </c>
    </row>
    <row r="371" spans="1:17" ht="25.5" customHeight="1" x14ac:dyDescent="0.25">
      <c r="A371" s="5" t="s">
        <v>86</v>
      </c>
      <c r="B371" s="5">
        <v>904</v>
      </c>
      <c r="C371" s="86" t="s">
        <v>50</v>
      </c>
      <c r="D371" s="5" t="s">
        <v>65</v>
      </c>
      <c r="E371" s="5" t="s">
        <v>96</v>
      </c>
      <c r="F371" s="17">
        <f>F372+F373+F374</f>
        <v>1937.4</v>
      </c>
      <c r="G371" s="17"/>
      <c r="H371" s="17">
        <f>H372+H373+H374</f>
        <v>1937.4</v>
      </c>
    </row>
    <row r="372" spans="1:17" ht="25.5" customHeight="1" x14ac:dyDescent="0.25">
      <c r="A372" s="3" t="s">
        <v>45</v>
      </c>
      <c r="B372" s="5">
        <v>904</v>
      </c>
      <c r="C372" s="87" t="s">
        <v>50</v>
      </c>
      <c r="D372" s="3" t="s">
        <v>65</v>
      </c>
      <c r="E372" s="3" t="s">
        <v>43</v>
      </c>
      <c r="F372" s="18">
        <v>1472.7</v>
      </c>
      <c r="G372" s="18"/>
      <c r="H372" s="18">
        <v>1472.7</v>
      </c>
    </row>
    <row r="373" spans="1:17" ht="38.25" customHeight="1" x14ac:dyDescent="0.25">
      <c r="A373" s="3" t="s">
        <v>70</v>
      </c>
      <c r="B373" s="5">
        <v>904</v>
      </c>
      <c r="C373" s="87" t="s">
        <v>50</v>
      </c>
      <c r="D373" s="3" t="s">
        <v>65</v>
      </c>
      <c r="E373" s="3" t="s">
        <v>99</v>
      </c>
      <c r="F373" s="18">
        <v>20</v>
      </c>
      <c r="G373" s="18"/>
      <c r="H373" s="18">
        <v>20</v>
      </c>
    </row>
    <row r="374" spans="1:17" ht="50.25" customHeight="1" x14ac:dyDescent="0.25">
      <c r="A374" s="3" t="s">
        <v>84</v>
      </c>
      <c r="B374" s="5">
        <v>904</v>
      </c>
      <c r="C374" s="87" t="s">
        <v>50</v>
      </c>
      <c r="D374" s="3" t="s">
        <v>65</v>
      </c>
      <c r="E374" s="3" t="s">
        <v>125</v>
      </c>
      <c r="F374" s="18">
        <v>444.7</v>
      </c>
      <c r="G374" s="18"/>
      <c r="H374" s="18">
        <v>444.7</v>
      </c>
    </row>
    <row r="375" spans="1:17" ht="35.25" customHeight="1" x14ac:dyDescent="0.25">
      <c r="A375" s="3" t="s">
        <v>45</v>
      </c>
      <c r="B375" s="5">
        <v>904</v>
      </c>
      <c r="C375" s="87" t="s">
        <v>50</v>
      </c>
      <c r="D375" s="7" t="s">
        <v>273</v>
      </c>
      <c r="E375" s="3" t="s">
        <v>43</v>
      </c>
      <c r="F375" s="18"/>
      <c r="G375" s="18">
        <v>44</v>
      </c>
      <c r="H375" s="18">
        <f>F375+G375</f>
        <v>44</v>
      </c>
    </row>
    <row r="376" spans="1:17" ht="50.25" customHeight="1" x14ac:dyDescent="0.25">
      <c r="A376" s="3" t="s">
        <v>84</v>
      </c>
      <c r="B376" s="5">
        <v>904</v>
      </c>
      <c r="C376" s="87" t="s">
        <v>50</v>
      </c>
      <c r="D376" s="7" t="s">
        <v>273</v>
      </c>
      <c r="E376" s="3" t="s">
        <v>125</v>
      </c>
      <c r="F376" s="18"/>
      <c r="G376" s="18">
        <v>53.5</v>
      </c>
      <c r="H376" s="18">
        <f t="shared" ref="H376:H378" si="48">F376+G376</f>
        <v>53.5</v>
      </c>
      <c r="M376" s="12"/>
      <c r="N376" s="123"/>
      <c r="O376" s="128"/>
      <c r="P376" s="12"/>
      <c r="Q376" s="12"/>
    </row>
    <row r="377" spans="1:17" ht="31.5" customHeight="1" x14ac:dyDescent="0.25">
      <c r="A377" s="3" t="s">
        <v>45</v>
      </c>
      <c r="B377" s="5">
        <v>904</v>
      </c>
      <c r="C377" s="87" t="s">
        <v>50</v>
      </c>
      <c r="D377" s="3" t="s">
        <v>272</v>
      </c>
      <c r="E377" s="3" t="s">
        <v>43</v>
      </c>
      <c r="F377" s="18"/>
      <c r="G377" s="18">
        <v>385.3</v>
      </c>
      <c r="H377" s="18">
        <f t="shared" si="48"/>
        <v>385.3</v>
      </c>
      <c r="M377" s="12"/>
      <c r="N377" s="123"/>
      <c r="O377" s="128"/>
      <c r="P377" s="12"/>
      <c r="Q377" s="12"/>
    </row>
    <row r="378" spans="1:17" ht="50.25" customHeight="1" x14ac:dyDescent="0.25">
      <c r="A378" s="3" t="s">
        <v>84</v>
      </c>
      <c r="B378" s="5">
        <v>904</v>
      </c>
      <c r="C378" s="87" t="s">
        <v>50</v>
      </c>
      <c r="D378" s="3" t="s">
        <v>272</v>
      </c>
      <c r="E378" s="3" t="s">
        <v>125</v>
      </c>
      <c r="F378" s="18"/>
      <c r="G378" s="18">
        <v>61</v>
      </c>
      <c r="H378" s="18">
        <f t="shared" si="48"/>
        <v>61</v>
      </c>
      <c r="M378" s="12"/>
      <c r="N378" s="123"/>
      <c r="O378" s="128"/>
      <c r="P378" s="12"/>
      <c r="Q378" s="12"/>
    </row>
    <row r="379" spans="1:17" ht="41.25" customHeight="1" x14ac:dyDescent="0.25">
      <c r="A379" s="9" t="s">
        <v>185</v>
      </c>
      <c r="B379" s="9">
        <v>904</v>
      </c>
      <c r="C379" s="89" t="s">
        <v>50</v>
      </c>
      <c r="D379" s="9" t="s">
        <v>35</v>
      </c>
      <c r="E379" s="9"/>
      <c r="F379" s="52">
        <f>F381+F384</f>
        <v>2102.6</v>
      </c>
      <c r="G379" s="52">
        <f>G381+G384+G385+G386+G387+G388</f>
        <v>545.9</v>
      </c>
      <c r="H379" s="52">
        <f>H381+H384+H385+H386+H387+H388</f>
        <v>2648.4999999999995</v>
      </c>
    </row>
    <row r="380" spans="1:17" ht="50.25" customHeight="1" x14ac:dyDescent="0.25">
      <c r="A380" s="5" t="s">
        <v>131</v>
      </c>
      <c r="B380" s="5">
        <v>904</v>
      </c>
      <c r="C380" s="86" t="s">
        <v>50</v>
      </c>
      <c r="D380" s="5" t="s">
        <v>35</v>
      </c>
      <c r="E380" s="5" t="s">
        <v>75</v>
      </c>
      <c r="F380" s="54">
        <f>F381</f>
        <v>1952.6</v>
      </c>
      <c r="G380" s="54"/>
      <c r="H380" s="54">
        <f>H381</f>
        <v>1952.6</v>
      </c>
      <c r="K380">
        <f>H370+H379</f>
        <v>5129.7</v>
      </c>
    </row>
    <row r="381" spans="1:17" ht="38.25" customHeight="1" x14ac:dyDescent="0.25">
      <c r="A381" s="5" t="s">
        <v>79</v>
      </c>
      <c r="B381" s="5">
        <v>904</v>
      </c>
      <c r="C381" s="86" t="s">
        <v>50</v>
      </c>
      <c r="D381" s="5" t="s">
        <v>35</v>
      </c>
      <c r="E381" s="5" t="s">
        <v>34</v>
      </c>
      <c r="F381" s="54">
        <f>F382+F383</f>
        <v>1952.6</v>
      </c>
      <c r="G381" s="54"/>
      <c r="H381" s="54">
        <f>H382+H383</f>
        <v>1952.6</v>
      </c>
    </row>
    <row r="382" spans="1:17" ht="27.75" customHeight="1" x14ac:dyDescent="0.25">
      <c r="A382" s="3" t="s">
        <v>24</v>
      </c>
      <c r="B382" s="3">
        <v>904</v>
      </c>
      <c r="C382" s="87" t="s">
        <v>50</v>
      </c>
      <c r="D382" s="3" t="s">
        <v>35</v>
      </c>
      <c r="E382" s="3" t="s">
        <v>91</v>
      </c>
      <c r="F382" s="53">
        <v>1499.7</v>
      </c>
      <c r="G382" s="53"/>
      <c r="H382" s="53">
        <v>1499.7</v>
      </c>
    </row>
    <row r="383" spans="1:17" ht="50.25" customHeight="1" x14ac:dyDescent="0.25">
      <c r="A383" s="3" t="s">
        <v>76</v>
      </c>
      <c r="B383" s="3">
        <v>904</v>
      </c>
      <c r="C383" s="87" t="s">
        <v>50</v>
      </c>
      <c r="D383" s="3" t="s">
        <v>35</v>
      </c>
      <c r="E383" s="3" t="s">
        <v>33</v>
      </c>
      <c r="F383" s="53">
        <v>452.9</v>
      </c>
      <c r="G383" s="53"/>
      <c r="H383" s="53">
        <v>452.9</v>
      </c>
    </row>
    <row r="384" spans="1:17" ht="45" customHeight="1" x14ac:dyDescent="0.25">
      <c r="A384" s="5" t="s">
        <v>21</v>
      </c>
      <c r="B384" s="5">
        <v>904</v>
      </c>
      <c r="C384" s="86" t="s">
        <v>50</v>
      </c>
      <c r="D384" s="5" t="s">
        <v>35</v>
      </c>
      <c r="E384" s="5">
        <v>244</v>
      </c>
      <c r="F384" s="54">
        <v>150</v>
      </c>
      <c r="G384" s="54">
        <v>3.5</v>
      </c>
      <c r="H384" s="54">
        <f>F384+G384</f>
        <v>153.5</v>
      </c>
    </row>
    <row r="385" spans="1:10" ht="33" customHeight="1" x14ac:dyDescent="0.25">
      <c r="A385" s="3" t="s">
        <v>45</v>
      </c>
      <c r="B385" s="5">
        <v>904</v>
      </c>
      <c r="C385" s="87" t="s">
        <v>50</v>
      </c>
      <c r="D385" s="7" t="s">
        <v>273</v>
      </c>
      <c r="E385" s="3">
        <v>111</v>
      </c>
      <c r="F385" s="18"/>
      <c r="G385" s="18">
        <v>62.6</v>
      </c>
      <c r="H385" s="18">
        <f>F385+G385</f>
        <v>62.6</v>
      </c>
    </row>
    <row r="386" spans="1:10" ht="50.25" customHeight="1" x14ac:dyDescent="0.25">
      <c r="A386" s="3" t="s">
        <v>84</v>
      </c>
      <c r="B386" s="5">
        <v>904</v>
      </c>
      <c r="C386" s="87" t="s">
        <v>50</v>
      </c>
      <c r="D386" s="7" t="s">
        <v>273</v>
      </c>
      <c r="E386" s="3">
        <v>119</v>
      </c>
      <c r="F386" s="18"/>
      <c r="G386" s="18">
        <v>65.2</v>
      </c>
      <c r="H386" s="18">
        <f t="shared" ref="H386:H388" si="49">F386+G386</f>
        <v>65.2</v>
      </c>
    </row>
    <row r="387" spans="1:10" ht="38.25" customHeight="1" x14ac:dyDescent="0.25">
      <c r="A387" s="3" t="s">
        <v>45</v>
      </c>
      <c r="B387" s="5">
        <v>904</v>
      </c>
      <c r="C387" s="87" t="s">
        <v>50</v>
      </c>
      <c r="D387" s="3" t="s">
        <v>272</v>
      </c>
      <c r="E387" s="3">
        <v>111</v>
      </c>
      <c r="F387" s="18"/>
      <c r="G387" s="18">
        <v>378.2</v>
      </c>
      <c r="H387" s="18">
        <f t="shared" si="49"/>
        <v>378.2</v>
      </c>
    </row>
    <row r="388" spans="1:10" ht="50.25" customHeight="1" x14ac:dyDescent="0.25">
      <c r="A388" s="3" t="s">
        <v>84</v>
      </c>
      <c r="B388" s="5">
        <v>904</v>
      </c>
      <c r="C388" s="87" t="s">
        <v>50</v>
      </c>
      <c r="D388" s="3" t="s">
        <v>272</v>
      </c>
      <c r="E388" s="3">
        <v>119</v>
      </c>
      <c r="F388" s="18"/>
      <c r="G388" s="18">
        <v>36.4</v>
      </c>
      <c r="H388" s="18">
        <f t="shared" si="49"/>
        <v>36.4</v>
      </c>
    </row>
    <row r="389" spans="1:10" ht="24" customHeight="1" x14ac:dyDescent="0.25">
      <c r="A389" s="25" t="s">
        <v>229</v>
      </c>
      <c r="B389" s="25">
        <v>901</v>
      </c>
      <c r="C389" s="88" t="s">
        <v>230</v>
      </c>
      <c r="D389" s="29"/>
      <c r="E389" s="25"/>
      <c r="F389" s="27">
        <f>F390</f>
        <v>30</v>
      </c>
      <c r="G389" s="27">
        <f>G390</f>
        <v>0</v>
      </c>
      <c r="H389" s="27">
        <f>H390</f>
        <v>30</v>
      </c>
    </row>
    <row r="390" spans="1:10" ht="50.25" customHeight="1" x14ac:dyDescent="0.25">
      <c r="A390" s="11" t="s">
        <v>235</v>
      </c>
      <c r="B390" s="11">
        <v>901</v>
      </c>
      <c r="C390" s="89" t="s">
        <v>226</v>
      </c>
      <c r="D390" s="10" t="s">
        <v>189</v>
      </c>
      <c r="E390" s="11"/>
      <c r="F390" s="22">
        <v>30</v>
      </c>
      <c r="G390" s="22"/>
      <c r="H390" s="22">
        <v>30</v>
      </c>
    </row>
    <row r="391" spans="1:10" ht="42" customHeight="1" x14ac:dyDescent="0.25">
      <c r="A391" s="14" t="s">
        <v>77</v>
      </c>
      <c r="B391" s="3">
        <v>901</v>
      </c>
      <c r="C391" s="86" t="s">
        <v>226</v>
      </c>
      <c r="D391" s="8" t="s">
        <v>189</v>
      </c>
      <c r="E391" s="3">
        <v>244</v>
      </c>
      <c r="F391" s="42">
        <v>30</v>
      </c>
      <c r="G391" s="42"/>
      <c r="H391" s="42">
        <v>30</v>
      </c>
    </row>
    <row r="392" spans="1:10" ht="17.25" customHeight="1" x14ac:dyDescent="0.25">
      <c r="A392" s="25" t="s">
        <v>178</v>
      </c>
      <c r="B392" s="25"/>
      <c r="C392" s="88" t="s">
        <v>186</v>
      </c>
      <c r="D392" s="29"/>
      <c r="E392" s="25"/>
      <c r="F392" s="27">
        <f>F393+F396+F400+F403+F406+F408+F414+F417+F420+F423+F398</f>
        <v>32296.300000000003</v>
      </c>
      <c r="G392" s="27">
        <f>G393+G396+G400+G403+G406+G408+G414+G417+G420+G423+G398+G411</f>
        <v>-2581.7999999999997</v>
      </c>
      <c r="H392" s="27">
        <f>H393+H396+H400+H403+H406+H408+H414+H417+H420+H423+H398+H411</f>
        <v>29714.5</v>
      </c>
    </row>
    <row r="393" spans="1:10" ht="15" customHeight="1" x14ac:dyDescent="0.25">
      <c r="A393" s="9" t="s">
        <v>169</v>
      </c>
      <c r="B393" s="9">
        <v>901</v>
      </c>
      <c r="C393" s="89" t="s">
        <v>93</v>
      </c>
      <c r="D393" s="9" t="s">
        <v>100</v>
      </c>
      <c r="E393" s="9"/>
      <c r="F393" s="19">
        <f t="shared" ref="F393:H394" si="50">F394</f>
        <v>3699.2</v>
      </c>
      <c r="G393" s="19">
        <f t="shared" si="50"/>
        <v>0</v>
      </c>
      <c r="H393" s="19">
        <f t="shared" si="50"/>
        <v>3699.2</v>
      </c>
    </row>
    <row r="394" spans="1:10" ht="24" customHeight="1" x14ac:dyDescent="0.25">
      <c r="A394" s="5" t="s">
        <v>114</v>
      </c>
      <c r="B394" s="5">
        <v>901</v>
      </c>
      <c r="C394" s="86" t="s">
        <v>93</v>
      </c>
      <c r="D394" s="5" t="s">
        <v>100</v>
      </c>
      <c r="E394" s="5" t="s">
        <v>127</v>
      </c>
      <c r="F394" s="17">
        <f t="shared" si="50"/>
        <v>3699.2</v>
      </c>
      <c r="G394" s="17"/>
      <c r="H394" s="17">
        <f t="shared" si="50"/>
        <v>3699.2</v>
      </c>
    </row>
    <row r="395" spans="1:10" ht="15.75" customHeight="1" x14ac:dyDescent="0.25">
      <c r="A395" s="3" t="s">
        <v>59</v>
      </c>
      <c r="B395" s="3">
        <v>901</v>
      </c>
      <c r="C395" s="87" t="s">
        <v>93</v>
      </c>
      <c r="D395" s="3" t="s">
        <v>100</v>
      </c>
      <c r="E395" s="3" t="s">
        <v>53</v>
      </c>
      <c r="F395" s="18">
        <v>3699.2</v>
      </c>
      <c r="G395" s="18"/>
      <c r="H395" s="18">
        <v>3699.2</v>
      </c>
    </row>
    <row r="396" spans="1:10" ht="39" customHeight="1" x14ac:dyDescent="0.25">
      <c r="A396" s="11" t="s">
        <v>233</v>
      </c>
      <c r="B396" s="11">
        <v>901</v>
      </c>
      <c r="C396" s="89" t="s">
        <v>202</v>
      </c>
      <c r="D396" s="9" t="s">
        <v>98</v>
      </c>
      <c r="E396" s="11"/>
      <c r="F396" s="22">
        <f>F397</f>
        <v>360</v>
      </c>
      <c r="G396" s="22">
        <f>G397</f>
        <v>0</v>
      </c>
      <c r="H396" s="22">
        <f>H397</f>
        <v>360</v>
      </c>
    </row>
    <row r="397" spans="1:10" ht="23.25" customHeight="1" x14ac:dyDescent="0.25">
      <c r="A397" s="3" t="s">
        <v>7</v>
      </c>
      <c r="B397" s="3">
        <v>901</v>
      </c>
      <c r="C397" s="86" t="s">
        <v>202</v>
      </c>
      <c r="D397" s="5" t="s">
        <v>98</v>
      </c>
      <c r="E397" s="3">
        <v>810</v>
      </c>
      <c r="F397" s="42">
        <v>360</v>
      </c>
      <c r="G397" s="42"/>
      <c r="H397" s="42">
        <v>360</v>
      </c>
    </row>
    <row r="398" spans="1:10" ht="23.25" customHeight="1" x14ac:dyDescent="0.25">
      <c r="A398" s="46" t="s">
        <v>234</v>
      </c>
      <c r="B398" s="46">
        <v>901</v>
      </c>
      <c r="C398" s="90" t="s">
        <v>202</v>
      </c>
      <c r="D398" s="47" t="s">
        <v>200</v>
      </c>
      <c r="E398" s="48"/>
      <c r="F398" s="49">
        <f>F399</f>
        <v>100</v>
      </c>
      <c r="G398" s="49">
        <f>G399</f>
        <v>0</v>
      </c>
      <c r="H398" s="49">
        <f>H399</f>
        <v>100</v>
      </c>
    </row>
    <row r="399" spans="1:10" ht="23.25" customHeight="1" x14ac:dyDescent="0.25">
      <c r="A399" s="14" t="s">
        <v>77</v>
      </c>
      <c r="B399" s="3">
        <v>901</v>
      </c>
      <c r="C399" s="86" t="s">
        <v>202</v>
      </c>
      <c r="D399" s="8" t="s">
        <v>200</v>
      </c>
      <c r="E399" s="3">
        <v>244</v>
      </c>
      <c r="F399" s="42">
        <v>100</v>
      </c>
      <c r="G399" s="42"/>
      <c r="H399" s="42">
        <v>100</v>
      </c>
    </row>
    <row r="400" spans="1:10" ht="66.75" customHeight="1" x14ac:dyDescent="0.25">
      <c r="A400" s="9" t="s">
        <v>167</v>
      </c>
      <c r="B400" s="9">
        <v>926</v>
      </c>
      <c r="C400" s="89" t="s">
        <v>107</v>
      </c>
      <c r="D400" s="9" t="s">
        <v>11</v>
      </c>
      <c r="E400" s="9" t="s">
        <v>19</v>
      </c>
      <c r="F400" s="19">
        <f>F401</f>
        <v>4217.7</v>
      </c>
      <c r="G400" s="19">
        <f>G401</f>
        <v>-2372.6999999999998</v>
      </c>
      <c r="H400" s="19">
        <f>H401</f>
        <v>1845</v>
      </c>
      <c r="I400" s="103"/>
      <c r="J400" s="103"/>
    </row>
    <row r="401" spans="1:11" ht="23.25" customHeight="1" x14ac:dyDescent="0.25">
      <c r="A401" s="5" t="s">
        <v>114</v>
      </c>
      <c r="B401" s="5">
        <v>926</v>
      </c>
      <c r="C401" s="86" t="s">
        <v>107</v>
      </c>
      <c r="D401" s="5" t="s">
        <v>11</v>
      </c>
      <c r="E401" s="5" t="s">
        <v>127</v>
      </c>
      <c r="F401" s="70">
        <v>4217.7</v>
      </c>
      <c r="G401" s="70">
        <f>G402</f>
        <v>-2372.6999999999998</v>
      </c>
      <c r="H401" s="71">
        <f>F401+G401</f>
        <v>1845</v>
      </c>
      <c r="I401" s="101"/>
      <c r="J401" s="102"/>
    </row>
    <row r="402" spans="1:11" ht="23.25" customHeight="1" x14ac:dyDescent="0.25">
      <c r="A402" s="3" t="s">
        <v>115</v>
      </c>
      <c r="B402" s="3">
        <v>926</v>
      </c>
      <c r="C402" s="87" t="s">
        <v>107</v>
      </c>
      <c r="D402" s="3" t="s">
        <v>11</v>
      </c>
      <c r="E402" s="3" t="s">
        <v>106</v>
      </c>
      <c r="F402" s="71">
        <v>4217.7</v>
      </c>
      <c r="G402" s="71">
        <v>-2372.6999999999998</v>
      </c>
      <c r="H402" s="71">
        <f>F402+G402</f>
        <v>1845</v>
      </c>
      <c r="I402" s="101"/>
      <c r="J402" s="102"/>
    </row>
    <row r="403" spans="1:11" ht="23.25" customHeight="1" x14ac:dyDescent="0.25">
      <c r="A403" s="9" t="s">
        <v>258</v>
      </c>
      <c r="B403" s="9">
        <v>901</v>
      </c>
      <c r="C403" s="89" t="s">
        <v>198</v>
      </c>
      <c r="D403" s="9" t="s">
        <v>13</v>
      </c>
      <c r="E403" s="9"/>
      <c r="F403" s="19">
        <f>F404</f>
        <v>411.8</v>
      </c>
      <c r="G403" s="19">
        <f>G404</f>
        <v>0</v>
      </c>
      <c r="H403" s="19">
        <f>H404</f>
        <v>411.8</v>
      </c>
      <c r="K403">
        <f>H400+H408+H411+H414+H417+H420+H423</f>
        <v>25143.4</v>
      </c>
    </row>
    <row r="404" spans="1:11" ht="23.25" customHeight="1" x14ac:dyDescent="0.25">
      <c r="A404" s="5" t="s">
        <v>20</v>
      </c>
      <c r="B404" s="5">
        <v>901</v>
      </c>
      <c r="C404" s="86" t="s">
        <v>198</v>
      </c>
      <c r="D404" s="5" t="s">
        <v>13</v>
      </c>
      <c r="E404" s="5" t="s">
        <v>120</v>
      </c>
      <c r="F404" s="104">
        <v>411.8</v>
      </c>
      <c r="G404" s="104"/>
      <c r="H404" s="104">
        <v>411.8</v>
      </c>
    </row>
    <row r="405" spans="1:11" ht="38.25" customHeight="1" x14ac:dyDescent="0.25">
      <c r="A405" s="3" t="s">
        <v>7</v>
      </c>
      <c r="B405" s="5">
        <v>901</v>
      </c>
      <c r="C405" s="87" t="s">
        <v>198</v>
      </c>
      <c r="D405" s="3" t="s">
        <v>13</v>
      </c>
      <c r="E405" s="3" t="s">
        <v>85</v>
      </c>
      <c r="F405" s="71">
        <v>411.8</v>
      </c>
      <c r="G405" s="71"/>
      <c r="H405" s="71">
        <v>411.8</v>
      </c>
    </row>
    <row r="406" spans="1:11" ht="38.25" customHeight="1" x14ac:dyDescent="0.25">
      <c r="A406" s="9" t="s">
        <v>221</v>
      </c>
      <c r="B406" s="9">
        <v>901</v>
      </c>
      <c r="C406" s="89" t="s">
        <v>198</v>
      </c>
      <c r="D406" s="10" t="s">
        <v>222</v>
      </c>
      <c r="E406" s="10"/>
      <c r="F406" s="77">
        <f>F407</f>
        <v>0.1</v>
      </c>
      <c r="G406" s="77">
        <f>G407</f>
        <v>0</v>
      </c>
      <c r="H406" s="77">
        <f>H407</f>
        <v>0.1</v>
      </c>
    </row>
    <row r="407" spans="1:11" ht="38.25" customHeight="1" x14ac:dyDescent="0.25">
      <c r="A407" s="5" t="s">
        <v>21</v>
      </c>
      <c r="B407" s="5">
        <v>901</v>
      </c>
      <c r="C407" s="87" t="s">
        <v>198</v>
      </c>
      <c r="D407" s="7" t="s">
        <v>222</v>
      </c>
      <c r="E407" s="3"/>
      <c r="F407" s="71">
        <v>0.1</v>
      </c>
      <c r="G407" s="71"/>
      <c r="H407" s="71">
        <v>0.1</v>
      </c>
    </row>
    <row r="408" spans="1:11" ht="50.25" customHeight="1" x14ac:dyDescent="0.25">
      <c r="A408" s="9" t="s">
        <v>168</v>
      </c>
      <c r="B408" s="9">
        <v>926</v>
      </c>
      <c r="C408" s="89" t="s">
        <v>107</v>
      </c>
      <c r="D408" s="9" t="s">
        <v>136</v>
      </c>
      <c r="E408" s="9"/>
      <c r="F408" s="22">
        <f t="shared" ref="F408:H409" si="51">F409</f>
        <v>799.6</v>
      </c>
      <c r="G408" s="22">
        <f t="shared" si="51"/>
        <v>-209.2</v>
      </c>
      <c r="H408" s="22">
        <f t="shared" si="51"/>
        <v>590.40000000000009</v>
      </c>
    </row>
    <row r="409" spans="1:11" ht="24.75" customHeight="1" x14ac:dyDescent="0.25">
      <c r="A409" s="5" t="s">
        <v>114</v>
      </c>
      <c r="B409" s="5">
        <v>926</v>
      </c>
      <c r="C409" s="86" t="s">
        <v>107</v>
      </c>
      <c r="D409" s="5" t="s">
        <v>136</v>
      </c>
      <c r="E409" s="5" t="s">
        <v>127</v>
      </c>
      <c r="F409" s="70">
        <f t="shared" si="51"/>
        <v>799.6</v>
      </c>
      <c r="G409" s="70">
        <f>G410</f>
        <v>-209.2</v>
      </c>
      <c r="H409" s="70">
        <f t="shared" si="51"/>
        <v>590.40000000000009</v>
      </c>
    </row>
    <row r="410" spans="1:11" ht="40.5" customHeight="1" x14ac:dyDescent="0.25">
      <c r="A410" s="3" t="s">
        <v>115</v>
      </c>
      <c r="B410" s="3">
        <v>926</v>
      </c>
      <c r="C410" s="87" t="s">
        <v>107</v>
      </c>
      <c r="D410" s="3" t="s">
        <v>136</v>
      </c>
      <c r="E410" s="3" t="s">
        <v>106</v>
      </c>
      <c r="F410" s="71">
        <v>799.6</v>
      </c>
      <c r="G410" s="71">
        <v>-209.2</v>
      </c>
      <c r="H410" s="71">
        <f>F410+G410</f>
        <v>590.40000000000009</v>
      </c>
    </row>
    <row r="411" spans="1:11" ht="33.75" customHeight="1" x14ac:dyDescent="0.25">
      <c r="A411" s="9" t="s">
        <v>166</v>
      </c>
      <c r="B411" s="9">
        <v>926</v>
      </c>
      <c r="C411" s="89" t="s">
        <v>107</v>
      </c>
      <c r="D411" s="9" t="s">
        <v>80</v>
      </c>
      <c r="E411" s="9" t="s">
        <v>19</v>
      </c>
      <c r="F411" s="19">
        <f t="shared" ref="F411:H412" si="52">F412</f>
        <v>0</v>
      </c>
      <c r="G411" s="19">
        <f t="shared" si="52"/>
        <v>142.69999999999999</v>
      </c>
      <c r="H411" s="19">
        <f t="shared" si="52"/>
        <v>142.69999999999999</v>
      </c>
    </row>
    <row r="412" spans="1:11" ht="17.25" customHeight="1" x14ac:dyDescent="0.25">
      <c r="A412" s="5" t="s">
        <v>114</v>
      </c>
      <c r="B412" s="5">
        <v>926</v>
      </c>
      <c r="C412" s="86" t="s">
        <v>107</v>
      </c>
      <c r="D412" s="5" t="s">
        <v>80</v>
      </c>
      <c r="E412" s="5" t="s">
        <v>127</v>
      </c>
      <c r="F412" s="17">
        <f t="shared" si="52"/>
        <v>0</v>
      </c>
      <c r="G412" s="70">
        <f t="shared" si="52"/>
        <v>142.69999999999999</v>
      </c>
      <c r="H412" s="70">
        <f t="shared" si="52"/>
        <v>142.69999999999999</v>
      </c>
    </row>
    <row r="413" spans="1:11" ht="21.75" customHeight="1" x14ac:dyDescent="0.25">
      <c r="A413" s="3" t="s">
        <v>190</v>
      </c>
      <c r="B413" s="3">
        <v>926</v>
      </c>
      <c r="C413" s="87" t="s">
        <v>107</v>
      </c>
      <c r="D413" s="3" t="s">
        <v>80</v>
      </c>
      <c r="E413" s="3" t="s">
        <v>73</v>
      </c>
      <c r="F413" s="18"/>
      <c r="G413" s="71">
        <v>142.69999999999999</v>
      </c>
      <c r="H413" s="71">
        <f>F413+G413</f>
        <v>142.69999999999999</v>
      </c>
    </row>
    <row r="414" spans="1:11" ht="25.5" customHeight="1" x14ac:dyDescent="0.25">
      <c r="A414" s="9" t="s">
        <v>165</v>
      </c>
      <c r="B414" s="9">
        <v>926</v>
      </c>
      <c r="C414" s="89" t="s">
        <v>107</v>
      </c>
      <c r="D414" s="9" t="s">
        <v>117</v>
      </c>
      <c r="E414" s="9" t="s">
        <v>19</v>
      </c>
      <c r="F414" s="19">
        <f t="shared" ref="F414:H415" si="53">F415</f>
        <v>7380</v>
      </c>
      <c r="G414" s="19">
        <f t="shared" si="53"/>
        <v>0</v>
      </c>
      <c r="H414" s="19">
        <f t="shared" si="53"/>
        <v>7380</v>
      </c>
    </row>
    <row r="415" spans="1:11" ht="27" customHeight="1" x14ac:dyDescent="0.25">
      <c r="A415" s="5" t="s">
        <v>114</v>
      </c>
      <c r="B415" s="5">
        <v>926</v>
      </c>
      <c r="C415" s="86" t="s">
        <v>107</v>
      </c>
      <c r="D415" s="5" t="s">
        <v>117</v>
      </c>
      <c r="E415" s="5" t="s">
        <v>127</v>
      </c>
      <c r="F415" s="71">
        <f t="shared" si="53"/>
        <v>7380</v>
      </c>
      <c r="G415" s="71"/>
      <c r="H415" s="71">
        <f t="shared" si="53"/>
        <v>7380</v>
      </c>
    </row>
    <row r="416" spans="1:11" ht="28.5" customHeight="1" x14ac:dyDescent="0.25">
      <c r="A416" s="3" t="s">
        <v>46</v>
      </c>
      <c r="B416" s="3">
        <v>926</v>
      </c>
      <c r="C416" s="87" t="s">
        <v>107</v>
      </c>
      <c r="D416" s="3" t="s">
        <v>117</v>
      </c>
      <c r="E416" s="3" t="s">
        <v>110</v>
      </c>
      <c r="F416" s="71">
        <v>7380</v>
      </c>
      <c r="G416" s="71"/>
      <c r="H416" s="71">
        <v>7380</v>
      </c>
    </row>
    <row r="417" spans="1:10" ht="40.5" customHeight="1" x14ac:dyDescent="0.25">
      <c r="A417" s="9" t="s">
        <v>164</v>
      </c>
      <c r="B417" s="9">
        <v>926</v>
      </c>
      <c r="C417" s="89" t="s">
        <v>107</v>
      </c>
      <c r="D417" s="9" t="s">
        <v>37</v>
      </c>
      <c r="E417" s="9" t="s">
        <v>19</v>
      </c>
      <c r="F417" s="22">
        <f t="shared" ref="F417:H418" si="54">F418</f>
        <v>6330</v>
      </c>
      <c r="G417" s="22">
        <f t="shared" si="54"/>
        <v>0</v>
      </c>
      <c r="H417" s="22">
        <f t="shared" si="54"/>
        <v>6330</v>
      </c>
    </row>
    <row r="418" spans="1:10" ht="26.25" customHeight="1" x14ac:dyDescent="0.25">
      <c r="A418" s="5" t="s">
        <v>114</v>
      </c>
      <c r="B418" s="5">
        <v>926</v>
      </c>
      <c r="C418" s="86" t="s">
        <v>107</v>
      </c>
      <c r="D418" s="5" t="s">
        <v>37</v>
      </c>
      <c r="E418" s="5" t="s">
        <v>127</v>
      </c>
      <c r="F418" s="71">
        <f t="shared" si="54"/>
        <v>6330</v>
      </c>
      <c r="G418" s="71"/>
      <c r="H418" s="71">
        <f t="shared" si="54"/>
        <v>6330</v>
      </c>
    </row>
    <row r="419" spans="1:10" ht="36" customHeight="1" x14ac:dyDescent="0.25">
      <c r="A419" s="3" t="s">
        <v>64</v>
      </c>
      <c r="B419" s="3">
        <v>926</v>
      </c>
      <c r="C419" s="87" t="s">
        <v>107</v>
      </c>
      <c r="D419" s="3" t="s">
        <v>37</v>
      </c>
      <c r="E419" s="3" t="s">
        <v>73</v>
      </c>
      <c r="F419" s="71">
        <v>6330</v>
      </c>
      <c r="G419" s="71"/>
      <c r="H419" s="71">
        <v>6330</v>
      </c>
    </row>
    <row r="420" spans="1:10" ht="30" customHeight="1" x14ac:dyDescent="0.25">
      <c r="A420" s="9" t="s">
        <v>163</v>
      </c>
      <c r="B420" s="9">
        <v>926</v>
      </c>
      <c r="C420" s="89" t="s">
        <v>107</v>
      </c>
      <c r="D420" s="9" t="s">
        <v>130</v>
      </c>
      <c r="E420" s="9" t="s">
        <v>19</v>
      </c>
      <c r="F420" s="22">
        <f t="shared" ref="F420:H421" si="55">F421</f>
        <v>4462</v>
      </c>
      <c r="G420" s="22">
        <f t="shared" si="55"/>
        <v>-142.69999999999999</v>
      </c>
      <c r="H420" s="22">
        <f t="shared" si="55"/>
        <v>4319.3</v>
      </c>
      <c r="I420" s="100"/>
      <c r="J420" s="100"/>
    </row>
    <row r="421" spans="1:10" ht="20.25" customHeight="1" x14ac:dyDescent="0.25">
      <c r="A421" s="5" t="s">
        <v>114</v>
      </c>
      <c r="B421" s="5">
        <v>926</v>
      </c>
      <c r="C421" s="86" t="s">
        <v>107</v>
      </c>
      <c r="D421" s="5" t="s">
        <v>130</v>
      </c>
      <c r="E421" s="5" t="s">
        <v>127</v>
      </c>
      <c r="F421" s="71">
        <f t="shared" si="55"/>
        <v>4462</v>
      </c>
      <c r="G421" s="71">
        <f>G422</f>
        <v>-142.69999999999999</v>
      </c>
      <c r="H421" s="71">
        <f t="shared" si="55"/>
        <v>4319.3</v>
      </c>
      <c r="I421" s="101"/>
      <c r="J421" s="102"/>
    </row>
    <row r="422" spans="1:10" ht="20.25" customHeight="1" x14ac:dyDescent="0.25">
      <c r="A422" s="3" t="s">
        <v>46</v>
      </c>
      <c r="B422" s="3">
        <v>926</v>
      </c>
      <c r="C422" s="87" t="s">
        <v>107</v>
      </c>
      <c r="D422" s="3" t="s">
        <v>130</v>
      </c>
      <c r="E422" s="3" t="s">
        <v>110</v>
      </c>
      <c r="F422" s="71">
        <v>4462</v>
      </c>
      <c r="G422" s="71">
        <v>-142.69999999999999</v>
      </c>
      <c r="H422" s="71">
        <f>F422+G422</f>
        <v>4319.3</v>
      </c>
      <c r="I422" s="101"/>
      <c r="J422" s="102"/>
    </row>
    <row r="423" spans="1:10" ht="43.5" customHeight="1" x14ac:dyDescent="0.25">
      <c r="A423" s="9" t="s">
        <v>220</v>
      </c>
      <c r="B423" s="9">
        <v>902</v>
      </c>
      <c r="C423" s="89" t="s">
        <v>107</v>
      </c>
      <c r="D423" s="9" t="s">
        <v>206</v>
      </c>
      <c r="E423" s="9" t="s">
        <v>19</v>
      </c>
      <c r="F423" s="22">
        <f t="shared" ref="F423:H424" si="56">F424</f>
        <v>4535.8999999999996</v>
      </c>
      <c r="G423" s="22">
        <f t="shared" si="56"/>
        <v>0.1</v>
      </c>
      <c r="H423" s="22">
        <f t="shared" si="56"/>
        <v>4536</v>
      </c>
      <c r="I423" s="100"/>
      <c r="J423" s="100"/>
    </row>
    <row r="424" spans="1:10" ht="21" customHeight="1" x14ac:dyDescent="0.25">
      <c r="A424" s="5" t="s">
        <v>114</v>
      </c>
      <c r="B424" s="5">
        <v>902</v>
      </c>
      <c r="C424" s="86" t="s">
        <v>107</v>
      </c>
      <c r="D424" s="5" t="s">
        <v>206</v>
      </c>
      <c r="E424" s="5" t="s">
        <v>127</v>
      </c>
      <c r="F424" s="71">
        <f t="shared" si="56"/>
        <v>4535.8999999999996</v>
      </c>
      <c r="G424" s="71">
        <f>G425</f>
        <v>0.1</v>
      </c>
      <c r="H424" s="71">
        <f t="shared" si="56"/>
        <v>4536</v>
      </c>
      <c r="I424" s="101"/>
      <c r="J424" s="102"/>
    </row>
    <row r="425" spans="1:10" ht="31.5" customHeight="1" x14ac:dyDescent="0.25">
      <c r="A425" s="3" t="s">
        <v>320</v>
      </c>
      <c r="B425" s="3">
        <v>902</v>
      </c>
      <c r="C425" s="87" t="s">
        <v>107</v>
      </c>
      <c r="D425" s="3" t="s">
        <v>206</v>
      </c>
      <c r="E425" s="3" t="s">
        <v>110</v>
      </c>
      <c r="F425" s="71">
        <v>4535.8999999999996</v>
      </c>
      <c r="G425" s="71">
        <v>0.1</v>
      </c>
      <c r="H425" s="71">
        <f>F425+G425</f>
        <v>4536</v>
      </c>
      <c r="I425" s="101"/>
      <c r="J425" s="102"/>
    </row>
    <row r="426" spans="1:10" ht="23.25" customHeight="1" x14ac:dyDescent="0.25">
      <c r="A426" s="25" t="s">
        <v>162</v>
      </c>
      <c r="B426" s="25">
        <v>904</v>
      </c>
      <c r="C426" s="85" t="s">
        <v>187</v>
      </c>
      <c r="D426" s="25"/>
      <c r="E426" s="25"/>
      <c r="F426" s="27">
        <f>F427+F436</f>
        <v>10990.8</v>
      </c>
      <c r="G426" s="27">
        <f>G427+G436+G430+G433</f>
        <v>1981.5</v>
      </c>
      <c r="H426" s="27">
        <f>H427+H436+H430+H433</f>
        <v>12972.3</v>
      </c>
    </row>
    <row r="427" spans="1:10" ht="25.5" customHeight="1" x14ac:dyDescent="0.25">
      <c r="A427" s="9" t="s">
        <v>248</v>
      </c>
      <c r="B427" s="9">
        <v>904</v>
      </c>
      <c r="C427" s="89" t="s">
        <v>6</v>
      </c>
      <c r="D427" s="9" t="s">
        <v>58</v>
      </c>
      <c r="E427" s="9" t="s">
        <v>19</v>
      </c>
      <c r="F427" s="19">
        <f t="shared" ref="F427:H428" si="57">F428</f>
        <v>10190.799999999999</v>
      </c>
      <c r="G427" s="19">
        <f t="shared" si="57"/>
        <v>316.5</v>
      </c>
      <c r="H427" s="19">
        <f t="shared" si="57"/>
        <v>10507.3</v>
      </c>
    </row>
    <row r="428" spans="1:10" ht="26.25" customHeight="1" x14ac:dyDescent="0.25">
      <c r="A428" s="5" t="s">
        <v>10</v>
      </c>
      <c r="B428" s="5">
        <v>904</v>
      </c>
      <c r="C428" s="86" t="s">
        <v>6</v>
      </c>
      <c r="D428" s="5" t="s">
        <v>58</v>
      </c>
      <c r="E428" s="5" t="s">
        <v>57</v>
      </c>
      <c r="F428" s="17">
        <f t="shared" si="57"/>
        <v>10190.799999999999</v>
      </c>
      <c r="G428" s="17">
        <f>G429</f>
        <v>316.5</v>
      </c>
      <c r="H428" s="17">
        <f t="shared" si="57"/>
        <v>10507.3</v>
      </c>
    </row>
    <row r="429" spans="1:10" ht="35.25" customHeight="1" x14ac:dyDescent="0.25">
      <c r="A429" s="3" t="s">
        <v>112</v>
      </c>
      <c r="B429" s="3">
        <v>904</v>
      </c>
      <c r="C429" s="87" t="s">
        <v>6</v>
      </c>
      <c r="D429" s="3" t="s">
        <v>58</v>
      </c>
      <c r="E429" s="3" t="s">
        <v>74</v>
      </c>
      <c r="F429" s="18">
        <v>10190.799999999999</v>
      </c>
      <c r="G429" s="18">
        <v>316.5</v>
      </c>
      <c r="H429" s="18">
        <f>F429+G429</f>
        <v>10507.3</v>
      </c>
    </row>
    <row r="430" spans="1:10" ht="20.25" customHeight="1" x14ac:dyDescent="0.25">
      <c r="A430" s="9" t="s">
        <v>248</v>
      </c>
      <c r="B430" s="9">
        <v>904</v>
      </c>
      <c r="C430" s="89" t="s">
        <v>6</v>
      </c>
      <c r="D430" s="10" t="s">
        <v>273</v>
      </c>
      <c r="E430" s="10"/>
      <c r="F430" s="10"/>
      <c r="G430" s="77">
        <f>G431</f>
        <v>331.2</v>
      </c>
      <c r="H430" s="77">
        <f>H431</f>
        <v>331.2</v>
      </c>
    </row>
    <row r="431" spans="1:10" ht="35.25" customHeight="1" x14ac:dyDescent="0.25">
      <c r="A431" s="5" t="s">
        <v>10</v>
      </c>
      <c r="B431" s="5">
        <v>904</v>
      </c>
      <c r="C431" s="86" t="s">
        <v>6</v>
      </c>
      <c r="D431" s="8" t="s">
        <v>273</v>
      </c>
      <c r="E431" s="3">
        <v>611</v>
      </c>
      <c r="F431" s="18"/>
      <c r="G431" s="18">
        <f>G432</f>
        <v>331.2</v>
      </c>
      <c r="H431" s="18">
        <f>H432</f>
        <v>331.2</v>
      </c>
    </row>
    <row r="432" spans="1:10" ht="35.25" customHeight="1" x14ac:dyDescent="0.25">
      <c r="A432" s="3" t="s">
        <v>112</v>
      </c>
      <c r="B432" s="3">
        <v>904</v>
      </c>
      <c r="C432" s="87" t="s">
        <v>6</v>
      </c>
      <c r="D432" s="7" t="s">
        <v>273</v>
      </c>
      <c r="E432" s="3">
        <v>611</v>
      </c>
      <c r="F432" s="18"/>
      <c r="G432" s="18">
        <v>331.2</v>
      </c>
      <c r="H432" s="18">
        <f>F432+G432</f>
        <v>331.2</v>
      </c>
    </row>
    <row r="433" spans="1:10" ht="18.75" customHeight="1" x14ac:dyDescent="0.25">
      <c r="A433" s="9" t="s">
        <v>248</v>
      </c>
      <c r="B433" s="9">
        <v>904</v>
      </c>
      <c r="C433" s="89" t="s">
        <v>6</v>
      </c>
      <c r="D433" s="10" t="s">
        <v>272</v>
      </c>
      <c r="E433" s="10"/>
      <c r="F433" s="10"/>
      <c r="G433" s="77">
        <f>G434</f>
        <v>1333.8</v>
      </c>
      <c r="H433" s="77">
        <f>H434</f>
        <v>1333.8</v>
      </c>
    </row>
    <row r="434" spans="1:10" ht="35.25" customHeight="1" x14ac:dyDescent="0.25">
      <c r="A434" s="5" t="s">
        <v>10</v>
      </c>
      <c r="B434" s="5">
        <v>904</v>
      </c>
      <c r="C434" s="86" t="s">
        <v>6</v>
      </c>
      <c r="D434" s="8" t="s">
        <v>272</v>
      </c>
      <c r="E434" s="3">
        <v>611</v>
      </c>
      <c r="F434" s="18"/>
      <c r="G434" s="18">
        <f>G435</f>
        <v>1333.8</v>
      </c>
      <c r="H434" s="18">
        <f>H435</f>
        <v>1333.8</v>
      </c>
    </row>
    <row r="435" spans="1:10" ht="35.25" customHeight="1" x14ac:dyDescent="0.25">
      <c r="A435" s="3" t="s">
        <v>112</v>
      </c>
      <c r="B435" s="3">
        <v>904</v>
      </c>
      <c r="C435" s="87" t="s">
        <v>6</v>
      </c>
      <c r="D435" s="7" t="s">
        <v>272</v>
      </c>
      <c r="E435" s="3">
        <v>611</v>
      </c>
      <c r="F435" s="18"/>
      <c r="G435" s="18">
        <v>1333.8</v>
      </c>
      <c r="H435" s="18">
        <f>F435+G435</f>
        <v>1333.8</v>
      </c>
    </row>
    <row r="436" spans="1:10" ht="24.75" customHeight="1" x14ac:dyDescent="0.25">
      <c r="A436" s="9" t="s">
        <v>247</v>
      </c>
      <c r="B436" s="9">
        <v>904</v>
      </c>
      <c r="C436" s="89" t="s">
        <v>6</v>
      </c>
      <c r="D436" s="10" t="s">
        <v>196</v>
      </c>
      <c r="E436" s="9" t="s">
        <v>19</v>
      </c>
      <c r="F436" s="19">
        <f t="shared" ref="F436:H437" si="58">F437</f>
        <v>800</v>
      </c>
      <c r="G436" s="19">
        <f t="shared" si="58"/>
        <v>0</v>
      </c>
      <c r="H436" s="19">
        <f t="shared" si="58"/>
        <v>800</v>
      </c>
    </row>
    <row r="437" spans="1:10" ht="28.5" customHeight="1" x14ac:dyDescent="0.25">
      <c r="A437" s="5" t="s">
        <v>69</v>
      </c>
      <c r="B437" s="5">
        <v>904</v>
      </c>
      <c r="C437" s="86" t="s">
        <v>6</v>
      </c>
      <c r="D437" s="8" t="s">
        <v>196</v>
      </c>
      <c r="E437" s="5" t="s">
        <v>89</v>
      </c>
      <c r="F437" s="43">
        <f t="shared" si="58"/>
        <v>800</v>
      </c>
      <c r="G437" s="43"/>
      <c r="H437" s="43">
        <f t="shared" si="58"/>
        <v>800</v>
      </c>
    </row>
    <row r="438" spans="1:10" ht="15" customHeight="1" x14ac:dyDescent="0.25">
      <c r="A438" s="3" t="s">
        <v>77</v>
      </c>
      <c r="B438" s="3">
        <v>904</v>
      </c>
      <c r="C438" s="87" t="s">
        <v>6</v>
      </c>
      <c r="D438" s="7" t="s">
        <v>196</v>
      </c>
      <c r="E438" s="3" t="s">
        <v>126</v>
      </c>
      <c r="F438" s="42">
        <v>800</v>
      </c>
      <c r="G438" s="42"/>
      <c r="H438" s="42">
        <v>800</v>
      </c>
    </row>
    <row r="439" spans="1:10" ht="15" customHeight="1" x14ac:dyDescent="0.25">
      <c r="A439" s="25" t="s">
        <v>227</v>
      </c>
      <c r="B439" s="25">
        <v>904</v>
      </c>
      <c r="C439" s="85" t="s">
        <v>228</v>
      </c>
      <c r="D439" s="25"/>
      <c r="E439" s="25"/>
      <c r="F439" s="27">
        <f t="shared" ref="F439:H440" si="59">F440</f>
        <v>902</v>
      </c>
      <c r="G439" s="27">
        <f t="shared" si="59"/>
        <v>0</v>
      </c>
      <c r="H439" s="27">
        <f t="shared" si="59"/>
        <v>902</v>
      </c>
    </row>
    <row r="440" spans="1:10" ht="15" customHeight="1" x14ac:dyDescent="0.25">
      <c r="A440" s="9" t="s">
        <v>180</v>
      </c>
      <c r="B440" s="9">
        <v>901</v>
      </c>
      <c r="C440" s="89" t="s">
        <v>224</v>
      </c>
      <c r="D440" s="9" t="s">
        <v>18</v>
      </c>
      <c r="E440" s="9"/>
      <c r="F440" s="105">
        <f t="shared" si="59"/>
        <v>902</v>
      </c>
      <c r="G440" s="105">
        <f t="shared" si="59"/>
        <v>0</v>
      </c>
      <c r="H440" s="105">
        <f t="shared" si="59"/>
        <v>902</v>
      </c>
    </row>
    <row r="441" spans="1:10" ht="15" customHeight="1" x14ac:dyDescent="0.25">
      <c r="A441" s="3" t="s">
        <v>77</v>
      </c>
      <c r="B441" s="3">
        <v>901</v>
      </c>
      <c r="C441" s="87" t="s">
        <v>224</v>
      </c>
      <c r="D441" s="3" t="s">
        <v>18</v>
      </c>
      <c r="E441" s="3" t="s">
        <v>126</v>
      </c>
      <c r="F441" s="18">
        <v>902</v>
      </c>
      <c r="G441" s="18"/>
      <c r="H441" s="18">
        <v>902</v>
      </c>
    </row>
    <row r="442" spans="1:10" ht="25.5" customHeight="1" x14ac:dyDescent="0.25">
      <c r="A442" s="28" t="s">
        <v>104</v>
      </c>
      <c r="B442" s="28">
        <v>902</v>
      </c>
      <c r="C442" s="88" t="s">
        <v>188</v>
      </c>
      <c r="D442" s="28"/>
      <c r="E442" s="28"/>
      <c r="F442" s="30">
        <f>F457+F460+F463+F466</f>
        <v>71612.600000000006</v>
      </c>
      <c r="G442" s="30">
        <f>G457+G460+G463+G466+G443+G445+G447+G449+G451+G453+G455</f>
        <v>120614.98</v>
      </c>
      <c r="H442" s="30">
        <f>H457+H460+H463+H466+H443+H445+H447+H449+H451+H453+H455</f>
        <v>192227.58000000002</v>
      </c>
      <c r="I442">
        <f>F442+G442</f>
        <v>192227.58000000002</v>
      </c>
      <c r="J442">
        <f>H442-I442</f>
        <v>0</v>
      </c>
    </row>
    <row r="443" spans="1:10" s="113" customFormat="1" ht="25.5" customHeight="1" x14ac:dyDescent="0.25">
      <c r="A443" s="114" t="s">
        <v>1</v>
      </c>
      <c r="B443" s="114">
        <v>902</v>
      </c>
      <c r="C443" s="90" t="s">
        <v>225</v>
      </c>
      <c r="D443" s="114" t="s">
        <v>281</v>
      </c>
      <c r="E443" s="114">
        <v>540</v>
      </c>
      <c r="F443" s="115"/>
      <c r="G443" s="115">
        <v>23776.9</v>
      </c>
      <c r="H443" s="115">
        <f>F443+G443</f>
        <v>23776.9</v>
      </c>
    </row>
    <row r="444" spans="1:10" s="113" customFormat="1" ht="25.5" customHeight="1" x14ac:dyDescent="0.25">
      <c r="A444" s="44" t="s">
        <v>282</v>
      </c>
      <c r="B444" s="44">
        <v>902</v>
      </c>
      <c r="C444" s="110" t="s">
        <v>225</v>
      </c>
      <c r="D444" s="44" t="s">
        <v>281</v>
      </c>
      <c r="E444" s="44">
        <v>540</v>
      </c>
      <c r="F444" s="70"/>
      <c r="G444" s="70">
        <v>23776.92</v>
      </c>
      <c r="H444" s="70">
        <f t="shared" ref="H444:H451" si="60">F444+G444</f>
        <v>23776.92</v>
      </c>
    </row>
    <row r="445" spans="1:10" s="113" customFormat="1" ht="25.5" customHeight="1" x14ac:dyDescent="0.25">
      <c r="A445" s="114" t="s">
        <v>49</v>
      </c>
      <c r="B445" s="114">
        <v>902</v>
      </c>
      <c r="C445" s="90" t="s">
        <v>225</v>
      </c>
      <c r="D445" s="114" t="s">
        <v>283</v>
      </c>
      <c r="E445" s="114">
        <v>521</v>
      </c>
      <c r="F445" s="115"/>
      <c r="G445" s="115">
        <v>1377.3</v>
      </c>
      <c r="H445" s="115">
        <f t="shared" si="60"/>
        <v>1377.3</v>
      </c>
    </row>
    <row r="446" spans="1:10" s="113" customFormat="1" ht="25.5" customHeight="1" x14ac:dyDescent="0.25">
      <c r="A446" s="44" t="s">
        <v>282</v>
      </c>
      <c r="B446" s="44">
        <v>902</v>
      </c>
      <c r="C446" s="110" t="s">
        <v>225</v>
      </c>
      <c r="D446" s="44" t="s">
        <v>283</v>
      </c>
      <c r="E446" s="44">
        <v>521</v>
      </c>
      <c r="F446" s="43"/>
      <c r="G446" s="70">
        <v>1377.3</v>
      </c>
      <c r="H446" s="134">
        <f t="shared" si="60"/>
        <v>1377.3</v>
      </c>
    </row>
    <row r="447" spans="1:10" s="113" customFormat="1" ht="25.5" customHeight="1" x14ac:dyDescent="0.25">
      <c r="A447" s="114" t="s">
        <v>1</v>
      </c>
      <c r="B447" s="114">
        <v>902</v>
      </c>
      <c r="C447" s="90" t="s">
        <v>225</v>
      </c>
      <c r="D447" s="114" t="s">
        <v>284</v>
      </c>
      <c r="E447" s="114">
        <v>540</v>
      </c>
      <c r="F447" s="115"/>
      <c r="G447" s="115">
        <v>100</v>
      </c>
      <c r="H447" s="115">
        <f t="shared" si="60"/>
        <v>100</v>
      </c>
    </row>
    <row r="448" spans="1:10" s="113" customFormat="1" ht="25.5" customHeight="1" x14ac:dyDescent="0.25">
      <c r="A448" s="44" t="s">
        <v>282</v>
      </c>
      <c r="B448" s="44">
        <v>902</v>
      </c>
      <c r="C448" s="110" t="s">
        <v>225</v>
      </c>
      <c r="D448" s="44" t="s">
        <v>284</v>
      </c>
      <c r="E448" s="44">
        <v>540</v>
      </c>
      <c r="F448" s="70"/>
      <c r="G448" s="70">
        <v>100</v>
      </c>
      <c r="H448" s="70">
        <f t="shared" si="60"/>
        <v>100</v>
      </c>
    </row>
    <row r="449" spans="1:8" s="113" customFormat="1" ht="25.5" customHeight="1" x14ac:dyDescent="0.25">
      <c r="A449" s="114" t="s">
        <v>49</v>
      </c>
      <c r="B449" s="114">
        <v>902</v>
      </c>
      <c r="C449" s="90" t="s">
        <v>225</v>
      </c>
      <c r="D449" s="114" t="s">
        <v>285</v>
      </c>
      <c r="E449" s="114">
        <v>521</v>
      </c>
      <c r="F449" s="115"/>
      <c r="G449" s="136">
        <f>G450</f>
        <v>20197.28</v>
      </c>
      <c r="H449" s="136">
        <f t="shared" si="60"/>
        <v>20197.28</v>
      </c>
    </row>
    <row r="450" spans="1:8" s="113" customFormat="1" ht="25.5" customHeight="1" x14ac:dyDescent="0.25">
      <c r="A450" s="44" t="s">
        <v>282</v>
      </c>
      <c r="B450" s="44">
        <v>902</v>
      </c>
      <c r="C450" s="110" t="s">
        <v>225</v>
      </c>
      <c r="D450" s="44" t="s">
        <v>285</v>
      </c>
      <c r="E450" s="44">
        <v>521</v>
      </c>
      <c r="F450" s="135"/>
      <c r="G450" s="138">
        <v>20197.28</v>
      </c>
      <c r="H450" s="138">
        <f t="shared" si="60"/>
        <v>20197.28</v>
      </c>
    </row>
    <row r="451" spans="1:8" s="113" customFormat="1" ht="25.5" customHeight="1" x14ac:dyDescent="0.25">
      <c r="A451" s="114" t="s">
        <v>1</v>
      </c>
      <c r="B451" s="114">
        <v>902</v>
      </c>
      <c r="C451" s="90" t="s">
        <v>6</v>
      </c>
      <c r="D451" s="116" t="s">
        <v>281</v>
      </c>
      <c r="E451" s="114">
        <v>540</v>
      </c>
      <c r="F451" s="115"/>
      <c r="G451" s="137">
        <f>G452</f>
        <v>64350</v>
      </c>
      <c r="H451" s="137">
        <f t="shared" si="60"/>
        <v>64350</v>
      </c>
    </row>
    <row r="452" spans="1:8" s="113" customFormat="1" ht="25.5" customHeight="1" x14ac:dyDescent="0.25">
      <c r="A452" s="44" t="s">
        <v>282</v>
      </c>
      <c r="B452" s="109">
        <v>902</v>
      </c>
      <c r="C452" s="112" t="s">
        <v>6</v>
      </c>
      <c r="D452" s="44" t="s">
        <v>281</v>
      </c>
      <c r="E452" s="109"/>
      <c r="F452" s="134"/>
      <c r="G452" s="70">
        <v>64350</v>
      </c>
      <c r="H452" s="70">
        <f>F452+G452</f>
        <v>64350</v>
      </c>
    </row>
    <row r="453" spans="1:8" s="113" customFormat="1" ht="25.5" customHeight="1" x14ac:dyDescent="0.25">
      <c r="A453" s="114" t="s">
        <v>1</v>
      </c>
      <c r="B453" s="114">
        <v>902</v>
      </c>
      <c r="C453" s="90" t="s">
        <v>6</v>
      </c>
      <c r="D453" s="114" t="s">
        <v>284</v>
      </c>
      <c r="E453" s="114">
        <v>540</v>
      </c>
      <c r="F453" s="115"/>
      <c r="G453" s="115">
        <f>G454</f>
        <v>650</v>
      </c>
      <c r="H453" s="115">
        <f t="shared" ref="H453" si="61">F453+G453</f>
        <v>650</v>
      </c>
    </row>
    <row r="454" spans="1:8" s="113" customFormat="1" ht="25.5" customHeight="1" x14ac:dyDescent="0.25">
      <c r="A454" s="44" t="s">
        <v>282</v>
      </c>
      <c r="B454" s="44">
        <v>902</v>
      </c>
      <c r="C454" s="110" t="s">
        <v>6</v>
      </c>
      <c r="D454" s="44" t="s">
        <v>284</v>
      </c>
      <c r="E454" s="44">
        <v>540</v>
      </c>
      <c r="F454" s="134"/>
      <c r="G454" s="70">
        <v>650</v>
      </c>
      <c r="H454" s="70">
        <v>650</v>
      </c>
    </row>
    <row r="455" spans="1:8" s="113" customFormat="1" ht="25.5" customHeight="1" x14ac:dyDescent="0.25">
      <c r="A455" s="114" t="s">
        <v>1</v>
      </c>
      <c r="B455" s="114">
        <v>902</v>
      </c>
      <c r="C455" s="90" t="s">
        <v>260</v>
      </c>
      <c r="D455" s="47" t="s">
        <v>280</v>
      </c>
      <c r="E455" s="114">
        <v>540</v>
      </c>
      <c r="F455" s="115"/>
      <c r="G455" s="115">
        <f>G456</f>
        <v>9713.5</v>
      </c>
      <c r="H455" s="115">
        <f t="shared" ref="H455" si="62">F455+G455</f>
        <v>9713.5</v>
      </c>
    </row>
    <row r="456" spans="1:8" s="113" customFormat="1" ht="25.5" customHeight="1" x14ac:dyDescent="0.25">
      <c r="A456" s="44" t="s">
        <v>282</v>
      </c>
      <c r="B456" s="44">
        <v>902</v>
      </c>
      <c r="C456" s="110" t="s">
        <v>260</v>
      </c>
      <c r="D456" s="117" t="s">
        <v>280</v>
      </c>
      <c r="E456" s="44">
        <v>540</v>
      </c>
      <c r="F456" s="134"/>
      <c r="G456" s="134">
        <v>9713.5</v>
      </c>
      <c r="H456" s="134">
        <f>F456+G456</f>
        <v>9713.5</v>
      </c>
    </row>
    <row r="457" spans="1:8" ht="40.5" customHeight="1" x14ac:dyDescent="0.25">
      <c r="A457" s="9" t="s">
        <v>259</v>
      </c>
      <c r="B457" s="9">
        <v>902</v>
      </c>
      <c r="C457" s="89" t="s">
        <v>66</v>
      </c>
      <c r="D457" s="9" t="s">
        <v>121</v>
      </c>
      <c r="E457" s="9"/>
      <c r="F457" s="19">
        <f t="shared" ref="F457:H458" si="63">F458</f>
        <v>64487.1</v>
      </c>
      <c r="G457" s="19">
        <f t="shared" si="63"/>
        <v>0</v>
      </c>
      <c r="H457" s="19">
        <f t="shared" si="63"/>
        <v>64487.1</v>
      </c>
    </row>
    <row r="458" spans="1:8" ht="15" customHeight="1" x14ac:dyDescent="0.25">
      <c r="A458" s="5" t="s">
        <v>88</v>
      </c>
      <c r="B458" s="5">
        <v>902</v>
      </c>
      <c r="C458" s="86" t="s">
        <v>66</v>
      </c>
      <c r="D458" s="5" t="s">
        <v>121</v>
      </c>
      <c r="E458" s="5" t="s">
        <v>8</v>
      </c>
      <c r="F458" s="17">
        <f t="shared" si="63"/>
        <v>64487.1</v>
      </c>
      <c r="G458" s="17"/>
      <c r="H458" s="17">
        <f t="shared" si="63"/>
        <v>64487.1</v>
      </c>
    </row>
    <row r="459" spans="1:8" ht="24" customHeight="1" x14ac:dyDescent="0.25">
      <c r="A459" s="3" t="s">
        <v>68</v>
      </c>
      <c r="B459" s="3">
        <v>902</v>
      </c>
      <c r="C459" s="87" t="s">
        <v>66</v>
      </c>
      <c r="D459" s="3" t="s">
        <v>121</v>
      </c>
      <c r="E459" s="3" t="s">
        <v>63</v>
      </c>
      <c r="F459" s="18">
        <v>64487.1</v>
      </c>
      <c r="G459" s="18"/>
      <c r="H459" s="18">
        <v>64487.1</v>
      </c>
    </row>
    <row r="460" spans="1:8" ht="15" customHeight="1" x14ac:dyDescent="0.25">
      <c r="A460" s="9" t="s">
        <v>192</v>
      </c>
      <c r="B460" s="9">
        <v>902</v>
      </c>
      <c r="C460" s="89" t="s">
        <v>66</v>
      </c>
      <c r="D460" s="9" t="s">
        <v>132</v>
      </c>
      <c r="E460" s="9"/>
      <c r="F460" s="19">
        <v>3644</v>
      </c>
      <c r="G460" s="19">
        <v>0</v>
      </c>
      <c r="H460" s="19">
        <v>3644</v>
      </c>
    </row>
    <row r="461" spans="1:8" ht="15" customHeight="1" x14ac:dyDescent="0.25">
      <c r="A461" s="5" t="s">
        <v>88</v>
      </c>
      <c r="B461" s="5">
        <v>902</v>
      </c>
      <c r="C461" s="86" t="s">
        <v>66</v>
      </c>
      <c r="D461" s="5" t="s">
        <v>132</v>
      </c>
      <c r="E461" s="5" t="s">
        <v>8</v>
      </c>
      <c r="F461" s="70">
        <v>3644</v>
      </c>
      <c r="G461" s="70"/>
      <c r="H461" s="70">
        <v>3644</v>
      </c>
    </row>
    <row r="462" spans="1:8" ht="15" customHeight="1" x14ac:dyDescent="0.25">
      <c r="A462" s="3" t="s">
        <v>68</v>
      </c>
      <c r="B462" s="3">
        <v>902</v>
      </c>
      <c r="C462" s="87" t="s">
        <v>66</v>
      </c>
      <c r="D462" s="3" t="s">
        <v>132</v>
      </c>
      <c r="E462" s="3" t="s">
        <v>63</v>
      </c>
      <c r="F462" s="71">
        <v>3644</v>
      </c>
      <c r="G462" s="71"/>
      <c r="H462" s="71">
        <v>3644</v>
      </c>
    </row>
    <row r="463" spans="1:8" ht="36" customHeight="1" x14ac:dyDescent="0.25">
      <c r="A463" s="9" t="s">
        <v>261</v>
      </c>
      <c r="B463" s="9">
        <v>902</v>
      </c>
      <c r="C463" s="89" t="s">
        <v>260</v>
      </c>
      <c r="D463" s="9" t="s">
        <v>4</v>
      </c>
      <c r="E463" s="9"/>
      <c r="F463" s="19">
        <f t="shared" ref="F463:H464" si="64">F464</f>
        <v>3481.5</v>
      </c>
      <c r="G463" s="19">
        <f t="shared" si="64"/>
        <v>0</v>
      </c>
      <c r="H463" s="19">
        <f t="shared" si="64"/>
        <v>3481.5</v>
      </c>
    </row>
    <row r="464" spans="1:8" ht="15" customHeight="1" x14ac:dyDescent="0.25">
      <c r="A464" s="5" t="s">
        <v>88</v>
      </c>
      <c r="B464" s="5">
        <v>902</v>
      </c>
      <c r="C464" s="86" t="s">
        <v>260</v>
      </c>
      <c r="D464" s="5" t="s">
        <v>4</v>
      </c>
      <c r="E464" s="5">
        <v>540</v>
      </c>
      <c r="F464" s="17">
        <f t="shared" si="64"/>
        <v>3481.5</v>
      </c>
      <c r="G464" s="17"/>
      <c r="H464" s="17">
        <f t="shared" si="64"/>
        <v>3481.5</v>
      </c>
    </row>
    <row r="465" spans="1:8" ht="15" customHeight="1" x14ac:dyDescent="0.25">
      <c r="A465" s="3" t="s">
        <v>0</v>
      </c>
      <c r="B465" s="3">
        <v>902</v>
      </c>
      <c r="C465" s="87" t="s">
        <v>260</v>
      </c>
      <c r="D465" s="3" t="s">
        <v>4</v>
      </c>
      <c r="E465" s="3">
        <v>540</v>
      </c>
      <c r="F465" s="18">
        <v>3481.5</v>
      </c>
      <c r="G465" s="18"/>
      <c r="H465" s="18">
        <v>3481.5</v>
      </c>
    </row>
    <row r="466" spans="1:8" ht="20.25" customHeight="1" x14ac:dyDescent="0.25">
      <c r="A466" s="9" t="s">
        <v>262</v>
      </c>
      <c r="B466" s="9" t="s">
        <v>19</v>
      </c>
      <c r="C466" s="89" t="s">
        <v>119</v>
      </c>
      <c r="D466" s="10" t="s">
        <v>321</v>
      </c>
      <c r="E466" s="9"/>
      <c r="F466" s="19">
        <f>F467</f>
        <v>0</v>
      </c>
      <c r="G466" s="19">
        <f>G467</f>
        <v>450</v>
      </c>
      <c r="H466" s="19">
        <f>H467</f>
        <v>450</v>
      </c>
    </row>
    <row r="467" spans="1:8" x14ac:dyDescent="0.25">
      <c r="A467" s="5" t="s">
        <v>88</v>
      </c>
      <c r="B467" s="5" t="s">
        <v>19</v>
      </c>
      <c r="C467" s="86" t="s">
        <v>119</v>
      </c>
      <c r="D467" s="8" t="s">
        <v>321</v>
      </c>
      <c r="E467" s="5" t="s">
        <v>8</v>
      </c>
      <c r="F467" s="17"/>
      <c r="G467" s="70">
        <f>G468</f>
        <v>450</v>
      </c>
      <c r="H467" s="71">
        <f>F467+G467</f>
        <v>450</v>
      </c>
    </row>
    <row r="468" spans="1:8" x14ac:dyDescent="0.25">
      <c r="A468" s="3" t="s">
        <v>0</v>
      </c>
      <c r="B468" s="3" t="s">
        <v>19</v>
      </c>
      <c r="C468" s="87" t="s">
        <v>119</v>
      </c>
      <c r="D468" s="7" t="s">
        <v>321</v>
      </c>
      <c r="E468" s="3" t="s">
        <v>116</v>
      </c>
      <c r="F468" s="18"/>
      <c r="G468" s="71">
        <v>450</v>
      </c>
      <c r="H468" s="71">
        <f>F468+G468</f>
        <v>450</v>
      </c>
    </row>
    <row r="469" spans="1:8" x14ac:dyDescent="0.25">
      <c r="A469" s="15" t="s">
        <v>102</v>
      </c>
      <c r="B469" s="15" t="s">
        <v>19</v>
      </c>
      <c r="C469" s="95" t="s">
        <v>103</v>
      </c>
      <c r="D469" s="15" t="s">
        <v>82</v>
      </c>
      <c r="E469" s="15" t="s">
        <v>19</v>
      </c>
      <c r="F469" s="56">
        <f>F11+F125+F140+F175+F213+F339+F392+F426+F442+F439+F389</f>
        <v>1016185.4699999999</v>
      </c>
      <c r="G469" s="56">
        <f>G11+G125+G140+G175+G213+G339+G392+G426+G442+G439+G389</f>
        <v>298129.42</v>
      </c>
      <c r="H469" s="56">
        <f>H11+H125+H140+H175+H213+H339+H392+H426+H442+H439+H389</f>
        <v>1314314.8900000001</v>
      </c>
    </row>
    <row r="471" spans="1:8" x14ac:dyDescent="0.25">
      <c r="E471" s="6" t="s">
        <v>213</v>
      </c>
      <c r="F471" s="6">
        <v>1016185.47</v>
      </c>
      <c r="G471" s="130">
        <v>1308941.79</v>
      </c>
      <c r="H471" s="130">
        <v>1308941.79</v>
      </c>
    </row>
    <row r="472" spans="1:8" x14ac:dyDescent="0.25">
      <c r="H472" s="130">
        <v>5373.1</v>
      </c>
    </row>
    <row r="473" spans="1:8" x14ac:dyDescent="0.25">
      <c r="F473" s="62">
        <f>F469-F471</f>
        <v>0</v>
      </c>
      <c r="G473" s="62"/>
      <c r="H473" s="62">
        <f>H471+H472-H469</f>
        <v>0</v>
      </c>
    </row>
    <row r="477" spans="1:8" x14ac:dyDescent="0.25">
      <c r="G477" s="132"/>
      <c r="H477" s="133"/>
    </row>
    <row r="480" spans="1:8" x14ac:dyDescent="0.25">
      <c r="C480" s="97"/>
      <c r="D480" s="12"/>
      <c r="E480" s="13"/>
      <c r="F480" s="12"/>
    </row>
  </sheetData>
  <autoFilter ref="A10:F469"/>
  <mergeCells count="1">
    <mergeCell ref="A9:F9"/>
  </mergeCells>
  <phoneticPr fontId="8" type="noConversion"/>
  <pageMargins left="0.31496062992125984" right="0.31496062992125984" top="0" bottom="0" header="0.31496062992125984" footer="0.31496062992125984"/>
  <pageSetup paperSize="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2023-10-24T23:56:36Z</cp:lastPrinted>
  <dcterms:created xsi:type="dcterms:W3CDTF">2016-11-10T08:49:49Z</dcterms:created>
  <dcterms:modified xsi:type="dcterms:W3CDTF">2023-10-24T23:58:23Z</dcterms:modified>
</cp:coreProperties>
</file>